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ory - shared folder\"/>
    </mc:Choice>
  </mc:AlternateContent>
  <xr:revisionPtr revIDLastSave="0" documentId="8_{9F6DB370-C021-4391-8AB1-A475B11D67C4}" xr6:coauthVersionLast="36" xr6:coauthVersionMax="36" xr10:uidLastSave="{00000000-0000-0000-0000-000000000000}"/>
  <bookViews>
    <workbookView xWindow="0" yWindow="0" windowWidth="28800" windowHeight="12225" xr2:uid="{7D5B6261-264E-473B-9697-D7B32F86C26B}"/>
  </bookViews>
  <sheets>
    <sheet name="Food Service inventory" sheetId="2" r:id="rId1"/>
  </sheets>
  <definedNames>
    <definedName name="_xlnm.Print_Titles" localSheetId="0">'Food Service inventory'!$1:$3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3" i="2" l="1"/>
  <c r="A9" i="2"/>
  <c r="A93" i="2"/>
  <c r="A127" i="2" l="1"/>
  <c r="A100" i="2"/>
  <c r="A425" i="2"/>
  <c r="A424" i="2"/>
  <c r="A157" i="2"/>
  <c r="A156" i="2"/>
  <c r="A224" i="2"/>
  <c r="A469" i="2"/>
  <c r="A455" i="2"/>
  <c r="A331" i="2"/>
  <c r="A268" i="2"/>
  <c r="A267" i="2"/>
  <c r="A266" i="2"/>
  <c r="A265" i="2"/>
  <c r="A278" i="2"/>
  <c r="A284" i="2"/>
  <c r="A283" i="2"/>
  <c r="A128" i="2"/>
  <c r="A488" i="2"/>
  <c r="A347" i="2"/>
  <c r="A19" i="2"/>
  <c r="A94" i="2"/>
  <c r="A346" i="2"/>
  <c r="A345" i="2"/>
  <c r="A138" i="2"/>
  <c r="A61" i="2"/>
  <c r="A39" i="2"/>
  <c r="A166" i="2"/>
  <c r="A337" i="2"/>
  <c r="A219" i="2"/>
  <c r="A71" i="2"/>
  <c r="A154" i="2"/>
  <c r="A153" i="2"/>
  <c r="A422" i="2"/>
  <c r="A421" i="2"/>
  <c r="A279" i="2"/>
  <c r="A126" i="2"/>
  <c r="A105" i="2"/>
  <c r="A263" i="2"/>
  <c r="A125" i="2"/>
  <c r="A109" i="2"/>
  <c r="A107" i="2"/>
  <c r="A262" i="2"/>
  <c r="A274" i="2"/>
  <c r="A273" i="2"/>
  <c r="A272" i="2"/>
  <c r="A271" i="2"/>
  <c r="A124" i="2"/>
  <c r="A443" i="2"/>
  <c r="A47" i="2"/>
  <c r="A288" i="2"/>
  <c r="A293" i="2"/>
</calcChain>
</file>

<file path=xl/sharedStrings.xml><?xml version="1.0" encoding="utf-8"?>
<sst xmlns="http://schemas.openxmlformats.org/spreadsheetml/2006/main" count="2048" uniqueCount="511">
  <si>
    <t>quantity</t>
  </si>
  <si>
    <t>item description</t>
  </si>
  <si>
    <t>Loft</t>
  </si>
  <si>
    <t>spoon cut out</t>
  </si>
  <si>
    <t>spoon cut out - middle</t>
  </si>
  <si>
    <t>spoon cut out - side</t>
  </si>
  <si>
    <t>6.5"</t>
  </si>
  <si>
    <t>10"</t>
  </si>
  <si>
    <t>9.5"</t>
  </si>
  <si>
    <t>12"</t>
  </si>
  <si>
    <t>13"</t>
  </si>
  <si>
    <t>6.25" x 4"</t>
  </si>
  <si>
    <t>18" x 13" x 1"</t>
  </si>
  <si>
    <t>13.75"</t>
  </si>
  <si>
    <t>9.5" x 11"</t>
  </si>
  <si>
    <t>11" x 10"</t>
  </si>
  <si>
    <t>11" x 9"</t>
  </si>
  <si>
    <t>10" x 12"</t>
  </si>
  <si>
    <t>20" x 6" x 4"</t>
  </si>
  <si>
    <t>16" x 10"</t>
  </si>
  <si>
    <t>Kitchen Aid mixer with 8" x 6" bowl</t>
  </si>
  <si>
    <t>Hamilton Beach carving knife kit w/2 knives</t>
  </si>
  <si>
    <t>7" x 6" x 6"</t>
  </si>
  <si>
    <t>7" x 6" x 4 "</t>
  </si>
  <si>
    <t>7" x 6" x 2"</t>
  </si>
  <si>
    <t>21" x 13" x 2"</t>
  </si>
  <si>
    <t>12.5" x 10'</t>
  </si>
  <si>
    <t>12.5" x 7"</t>
  </si>
  <si>
    <t>20" x 15" x 5"</t>
  </si>
  <si>
    <t>11" x 8"</t>
  </si>
  <si>
    <t>14" x 11"</t>
  </si>
  <si>
    <t>10" x 6"</t>
  </si>
  <si>
    <t>7" x 6.5"</t>
  </si>
  <si>
    <t>15" x 6"</t>
  </si>
  <si>
    <t>12.5" x 10" x 6"</t>
  </si>
  <si>
    <t>21" x 6.5" x .5"</t>
  </si>
  <si>
    <t>16"</t>
  </si>
  <si>
    <t>26.5" x 26"</t>
  </si>
  <si>
    <t>dust pan</t>
  </si>
  <si>
    <t>floor squeegee</t>
  </si>
  <si>
    <t>21" x 12.5" x 2.5"</t>
  </si>
  <si>
    <t>21" x 12.5" x 4"</t>
  </si>
  <si>
    <t>25.5" x 17.5" x 1"</t>
  </si>
  <si>
    <t>25.5" x 17.5" x 2"</t>
  </si>
  <si>
    <t>10" x 6.5" x 2"</t>
  </si>
  <si>
    <t>12.5" x 7" x 2"</t>
  </si>
  <si>
    <t>7" x 6" x 4"</t>
  </si>
  <si>
    <t>12.25" x 10" x 4"</t>
  </si>
  <si>
    <t>10" x 6.5" x 4"</t>
  </si>
  <si>
    <t>21" x 13" x4"</t>
  </si>
  <si>
    <t>20" x 12" x 2"</t>
  </si>
  <si>
    <t>12.5" x 7" x 4"</t>
  </si>
  <si>
    <t>12.5" x 7" x 6"</t>
  </si>
  <si>
    <t>10.5" x 6.5" x 4"</t>
  </si>
  <si>
    <t>10" x 6' x 6"</t>
  </si>
  <si>
    <t>13" x 10"</t>
  </si>
  <si>
    <t>13" x 12"</t>
  </si>
  <si>
    <t>14.5" x 3"</t>
  </si>
  <si>
    <t>17.3" x 12.5" x 1"</t>
  </si>
  <si>
    <t>11"</t>
  </si>
  <si>
    <t>17.5" x 13.5"</t>
  </si>
  <si>
    <t>16' x 12"</t>
  </si>
  <si>
    <t>8" x 2"</t>
  </si>
  <si>
    <t>4"</t>
  </si>
  <si>
    <t>5.75"</t>
  </si>
  <si>
    <t>5" x 5"</t>
  </si>
  <si>
    <t>3"</t>
  </si>
  <si>
    <t>6oz</t>
  </si>
  <si>
    <t>Halco stainless ladle</t>
  </si>
  <si>
    <t>small</t>
  </si>
  <si>
    <t>large</t>
  </si>
  <si>
    <t>5"</t>
  </si>
  <si>
    <t>1/2 cup</t>
  </si>
  <si>
    <t>3.5"</t>
  </si>
  <si>
    <t>22" x 16"</t>
  </si>
  <si>
    <t>18" x 12"</t>
  </si>
  <si>
    <t>5.5" x 4.5"</t>
  </si>
  <si>
    <t>21" x 6.5" x 4"</t>
  </si>
  <si>
    <t>1/3 cup</t>
  </si>
  <si>
    <t>1 cup</t>
  </si>
  <si>
    <t>14" x 3"</t>
  </si>
  <si>
    <t>12" x 3"</t>
  </si>
  <si>
    <t>12" x 1.5"</t>
  </si>
  <si>
    <t>Carl Sandburg Food Service moveable inventory listing</t>
  </si>
  <si>
    <t>size</t>
  </si>
  <si>
    <t>location</t>
  </si>
  <si>
    <t>9"</t>
  </si>
  <si>
    <t>black handle</t>
  </si>
  <si>
    <t>white handle</t>
  </si>
  <si>
    <t>brown handle</t>
  </si>
  <si>
    <t xml:space="preserve">spatula </t>
  </si>
  <si>
    <t>spatula</t>
  </si>
  <si>
    <t>long metal handle</t>
  </si>
  <si>
    <t>red handle</t>
  </si>
  <si>
    <t>clear</t>
  </si>
  <si>
    <t>white</t>
  </si>
  <si>
    <t>black</t>
  </si>
  <si>
    <t xml:space="preserve">white  </t>
  </si>
  <si>
    <t xml:space="preserve">utensil holder cup </t>
  </si>
  <si>
    <t xml:space="preserve">red   </t>
  </si>
  <si>
    <t>blue</t>
  </si>
  <si>
    <t>wooden handle</t>
  </si>
  <si>
    <t xml:space="preserve">brown  </t>
  </si>
  <si>
    <t>teal</t>
  </si>
  <si>
    <t>gray handle</t>
  </si>
  <si>
    <t xml:space="preserve">ice cream scoop </t>
  </si>
  <si>
    <t>red</t>
  </si>
  <si>
    <t>salt/pepper grinder</t>
  </si>
  <si>
    <t xml:space="preserve">wooden   </t>
  </si>
  <si>
    <t>2 handles</t>
  </si>
  <si>
    <t xml:space="preserve">skillet </t>
  </si>
  <si>
    <t>blue handle</t>
  </si>
  <si>
    <t xml:space="preserve">gray  </t>
  </si>
  <si>
    <t>10" x 1.5"</t>
  </si>
  <si>
    <t>cake knife</t>
  </si>
  <si>
    <t>2oz</t>
  </si>
  <si>
    <t>14"</t>
  </si>
  <si>
    <t>putty knife</t>
  </si>
  <si>
    <t>Smith's dual knife sharpener</t>
  </si>
  <si>
    <t>meat tenderizer</t>
  </si>
  <si>
    <t>8"</t>
  </si>
  <si>
    <t>6"</t>
  </si>
  <si>
    <t>garlic press</t>
  </si>
  <si>
    <t>fork</t>
  </si>
  <si>
    <t>19" x 19"</t>
  </si>
  <si>
    <t>hot/cold canvas carrier bag</t>
  </si>
  <si>
    <t>red w/black trim</t>
  </si>
  <si>
    <t>7" x 6.5" x 5.5</t>
  </si>
  <si>
    <t>12.75" x 7" x 4"</t>
  </si>
  <si>
    <t>12.75" x 7" x 6"</t>
  </si>
  <si>
    <t>10.5" x 5" x 5"</t>
  </si>
  <si>
    <t>25" x 18" x 1"</t>
  </si>
  <si>
    <t>blue/white</t>
  </si>
  <si>
    <t>1"</t>
  </si>
  <si>
    <t>black/yellow handle</t>
  </si>
  <si>
    <t>9" x 4"</t>
  </si>
  <si>
    <t>5.5" x 4"</t>
  </si>
  <si>
    <t>8" x 4" x 2"</t>
  </si>
  <si>
    <t>hard sponge cleaner</t>
  </si>
  <si>
    <t>12" x 9.5"</t>
  </si>
  <si>
    <t>long metal rod handle</t>
  </si>
  <si>
    <t>7"</t>
  </si>
  <si>
    <t>metal handle</t>
  </si>
  <si>
    <t>16" x 11.75"</t>
  </si>
  <si>
    <t>brown</t>
  </si>
  <si>
    <t>cleaning brush</t>
  </si>
  <si>
    <t>small stainless wire strainer w/long handle</t>
  </si>
  <si>
    <t>dish scrubber</t>
  </si>
  <si>
    <t>white/blue</t>
  </si>
  <si>
    <t>21" x 13"</t>
  </si>
  <si>
    <t>standing 2 bulb heat lamp</t>
  </si>
  <si>
    <t>18" x 10"</t>
  </si>
  <si>
    <t>20.75" x 12.75" x 2"</t>
  </si>
  <si>
    <t>20.5" x 12.5"</t>
  </si>
  <si>
    <t>8 qt chafer food warmer tray</t>
  </si>
  <si>
    <t>22" x 14" x 4"</t>
  </si>
  <si>
    <t>8 qt chafer food warmer pan</t>
  </si>
  <si>
    <t>20.75" x 13" x 2.5"</t>
  </si>
  <si>
    <t>8 qt chafter food warmer lid w/handle</t>
  </si>
  <si>
    <t>9 qt chafter food warmer flip lid w/2 handles</t>
  </si>
  <si>
    <t>air pot w/lever</t>
  </si>
  <si>
    <t>brown swirl</t>
  </si>
  <si>
    <t>17.5" x 6" x 2"</t>
  </si>
  <si>
    <t xml:space="preserve">small </t>
  </si>
  <si>
    <t>9" x 5"</t>
  </si>
  <si>
    <t>light blue handle</t>
  </si>
  <si>
    <t>8.5" x 4"</t>
  </si>
  <si>
    <t>9" x 5.5"</t>
  </si>
  <si>
    <t>17.75" x 14"</t>
  </si>
  <si>
    <t>light brown</t>
  </si>
  <si>
    <t>16" x 12"</t>
  </si>
  <si>
    <t>orange</t>
  </si>
  <si>
    <t>13.75" x 10.5"</t>
  </si>
  <si>
    <t>20" x  15.5"</t>
  </si>
  <si>
    <t>milk crate</t>
  </si>
  <si>
    <t>24" x 16.5"</t>
  </si>
  <si>
    <t>food carrier w/lid</t>
  </si>
  <si>
    <t>23" x 35"</t>
  </si>
  <si>
    <t>shelf</t>
  </si>
  <si>
    <t>5' x 23.5"</t>
  </si>
  <si>
    <t>Camaro buffet tray</t>
  </si>
  <si>
    <t>Camaro sneeze guard</t>
  </si>
  <si>
    <t>19.5" x 19.5"</t>
  </si>
  <si>
    <t>2"</t>
  </si>
  <si>
    <t>spice shaker w/metal lid</t>
  </si>
  <si>
    <t>7.5"</t>
  </si>
  <si>
    <t>Anchor Hockiing glass Savannah 3 piece cake pedestal with dome</t>
  </si>
  <si>
    <t>clips</t>
  </si>
  <si>
    <t>25" x 21"</t>
  </si>
  <si>
    <t>bread tray</t>
  </si>
  <si>
    <t>12" x 6"</t>
  </si>
  <si>
    <t>25" x 6"</t>
  </si>
  <si>
    <t>12oz</t>
  </si>
  <si>
    <t>drinking glass</t>
  </si>
  <si>
    <t>12" x 10"</t>
  </si>
  <si>
    <t>beverage dispenser w/ice bowl and lid</t>
  </si>
  <si>
    <t>19" X 15" X 5"</t>
  </si>
  <si>
    <t>gray</t>
  </si>
  <si>
    <t>29"</t>
  </si>
  <si>
    <t>27"</t>
  </si>
  <si>
    <t xml:space="preserve">table skirt </t>
  </si>
  <si>
    <t>table skirt</t>
  </si>
  <si>
    <t>dinner</t>
  </si>
  <si>
    <t>salad</t>
  </si>
  <si>
    <t>dessert</t>
  </si>
  <si>
    <t>saucer</t>
  </si>
  <si>
    <t>bowl</t>
  </si>
  <si>
    <t>cups</t>
  </si>
  <si>
    <t>white/green/gold</t>
  </si>
  <si>
    <t>stem</t>
  </si>
  <si>
    <t>xlarge</t>
  </si>
  <si>
    <t>soup</t>
  </si>
  <si>
    <t>6.5" x 2.5"</t>
  </si>
  <si>
    <t>8" x 6"</t>
  </si>
  <si>
    <t>7.25" x 3.5"</t>
  </si>
  <si>
    <t>butter</t>
  </si>
  <si>
    <t>Room E143D</t>
  </si>
  <si>
    <t>bread knife</t>
  </si>
  <si>
    <t>9" x 6"</t>
  </si>
  <si>
    <t>cutting board</t>
  </si>
  <si>
    <t>medium</t>
  </si>
  <si>
    <t>burgandy</t>
  </si>
  <si>
    <t>14" x 10"</t>
  </si>
  <si>
    <t xml:space="preserve">21" x 13" </t>
  </si>
  <si>
    <t>20.5" x 12.5" x 2.25"</t>
  </si>
  <si>
    <t>12.75" x .5"</t>
  </si>
  <si>
    <t>14.5" x 2.5"</t>
  </si>
  <si>
    <t>Cyber</t>
  </si>
  <si>
    <t>12.5" x 10.5"</t>
  </si>
  <si>
    <t>12.5" x 10" x 4"</t>
  </si>
  <si>
    <t>20.5" x 12.5" x 4"</t>
  </si>
  <si>
    <t>20"</t>
  </si>
  <si>
    <t>10.75"</t>
  </si>
  <si>
    <t>7." x 6.25" x 5.5"</t>
  </si>
  <si>
    <t>21.5" x 6"</t>
  </si>
  <si>
    <t>21.5" x 8"</t>
  </si>
  <si>
    <t>20.75" x 12.75"</t>
  </si>
  <si>
    <t>21.5" x 12"</t>
  </si>
  <si>
    <t>21" x 1.5"</t>
  </si>
  <si>
    <t>21" x 1"</t>
  </si>
  <si>
    <t>5" x 7"</t>
  </si>
  <si>
    <t>photo holders</t>
  </si>
  <si>
    <t>3 tier</t>
  </si>
  <si>
    <t>6 rod/9 clips per</t>
  </si>
  <si>
    <t>5.5"</t>
  </si>
  <si>
    <t>12.75" x 7" x 5.5"</t>
  </si>
  <si>
    <t>15.75"</t>
  </si>
  <si>
    <t>clear frosted</t>
  </si>
  <si>
    <t>17.75" x 12"</t>
  </si>
  <si>
    <t>Pringles chip stand</t>
  </si>
  <si>
    <t>13 1/8" x 7 5/8" x 4.5"</t>
  </si>
  <si>
    <t>flip top lid</t>
  </si>
  <si>
    <t>16" x 11" x 5.75"</t>
  </si>
  <si>
    <t>white lid</t>
  </si>
  <si>
    <t>blue lid</t>
  </si>
  <si>
    <t>Rubbermaid clear tub</t>
  </si>
  <si>
    <t>rose</t>
  </si>
  <si>
    <t>3 slot</t>
  </si>
  <si>
    <t>25.75" x 18" x 1"</t>
  </si>
  <si>
    <t>21" x 12"</t>
  </si>
  <si>
    <t>17" x 11.5" x 6"</t>
  </si>
  <si>
    <t>12.5" x 8" x 4"</t>
  </si>
  <si>
    <t>23.75" x 10.5"</t>
  </si>
  <si>
    <t>16" x 11" x 6"</t>
  </si>
  <si>
    <t>23.75" x 10" x 5.5</t>
  </si>
  <si>
    <t>7" x 6.5" x 6"</t>
  </si>
  <si>
    <t>10.5" x 6.5" x 6"</t>
  </si>
  <si>
    <t>7" x 6.5" x 4"</t>
  </si>
  <si>
    <t>7" x 4" x 4"</t>
  </si>
  <si>
    <t>7" x 6.25"</t>
  </si>
  <si>
    <t>7" x 4.25</t>
  </si>
  <si>
    <t>10.25" x 6.25"</t>
  </si>
  <si>
    <t>5" x 5.25"</t>
  </si>
  <si>
    <t>12.75" x 7" x 2.5"</t>
  </si>
  <si>
    <t>bucket</t>
  </si>
  <si>
    <t>green</t>
  </si>
  <si>
    <t>6.5" x 6.5" x 7.5"</t>
  </si>
  <si>
    <t>4 pocket</t>
  </si>
  <si>
    <t>rubber silverware tray</t>
  </si>
  <si>
    <t>9.5" x 8.5"</t>
  </si>
  <si>
    <t>toaster</t>
  </si>
  <si>
    <t>4 slice</t>
  </si>
  <si>
    <t xml:space="preserve">large </t>
  </si>
  <si>
    <t>knife - serated</t>
  </si>
  <si>
    <t>knife - straight</t>
  </si>
  <si>
    <t>knife - straight w/red case</t>
  </si>
  <si>
    <t>ladle</t>
  </si>
  <si>
    <t>tongs</t>
  </si>
  <si>
    <t>paring knife</t>
  </si>
  <si>
    <t>scissors</t>
  </si>
  <si>
    <t>potato peeler</t>
  </si>
  <si>
    <t>serving spoon</t>
  </si>
  <si>
    <t>teaspoon</t>
  </si>
  <si>
    <t>utility knife</t>
  </si>
  <si>
    <t xml:space="preserve">plastic container   </t>
  </si>
  <si>
    <t>5" x 5" x 7"</t>
  </si>
  <si>
    <t>serving plate</t>
  </si>
  <si>
    <t xml:space="preserve">cup </t>
  </si>
  <si>
    <t>custard cup</t>
  </si>
  <si>
    <t>Delco China plate</t>
  </si>
  <si>
    <t>Mikasa China plate</t>
  </si>
  <si>
    <t>Mikasa China bowl</t>
  </si>
  <si>
    <t>Mikasa China cup</t>
  </si>
  <si>
    <t>Delco China cup</t>
  </si>
  <si>
    <t>xsmall</t>
  </si>
  <si>
    <t>sauce bowl</t>
  </si>
  <si>
    <t>juice glass</t>
  </si>
  <si>
    <t>cup</t>
  </si>
  <si>
    <t>Mikasa China spoon</t>
  </si>
  <si>
    <t>tablespoon</t>
  </si>
  <si>
    <t>Mikasa China serving spoon</t>
  </si>
  <si>
    <t>Mikasa China slotted serving spoon</t>
  </si>
  <si>
    <t>Mikasa China fork</t>
  </si>
  <si>
    <t>Mikasa China knife</t>
  </si>
  <si>
    <t>napkin</t>
  </si>
  <si>
    <t>serving</t>
  </si>
  <si>
    <t>Mikasa China serving fork</t>
  </si>
  <si>
    <t>pie servers</t>
  </si>
  <si>
    <t>measuring pitcher</t>
  </si>
  <si>
    <t>scoop</t>
  </si>
  <si>
    <t>melon baller</t>
  </si>
  <si>
    <t>spreader</t>
  </si>
  <si>
    <t>gray/black</t>
  </si>
  <si>
    <t>15.5" x 22" x 5"</t>
  </si>
  <si>
    <t>15.5" x 22" x 7"</t>
  </si>
  <si>
    <t>9" x 9" x 7"</t>
  </si>
  <si>
    <t>pie crust design maker</t>
  </si>
  <si>
    <t>20.5" x 13" x 6"</t>
  </si>
  <si>
    <t>20.5" x 13" x 4"</t>
  </si>
  <si>
    <t>20.5" x 13" x 2.5"</t>
  </si>
  <si>
    <t>12.5" x 10.5" x 4"</t>
  </si>
  <si>
    <t>20.5" x 6.5" x 4"</t>
  </si>
  <si>
    <t>13" x 10.5"</t>
  </si>
  <si>
    <t>13" x 7"</t>
  </si>
  <si>
    <t>pastry brush</t>
  </si>
  <si>
    <t>beige</t>
  </si>
  <si>
    <t>1/4 cup</t>
  </si>
  <si>
    <t>measuring cup</t>
  </si>
  <si>
    <t>janitor room</t>
  </si>
  <si>
    <t>teaspoon size</t>
  </si>
  <si>
    <t>tablespoon size</t>
  </si>
  <si>
    <t>yellow</t>
  </si>
  <si>
    <t>loft</t>
  </si>
  <si>
    <t>26" x 18" x 1"</t>
  </si>
  <si>
    <t>sauce dish</t>
  </si>
  <si>
    <t>square</t>
  </si>
  <si>
    <t>stainless</t>
  </si>
  <si>
    <t>knife</t>
  </si>
  <si>
    <t>lid w/handle</t>
  </si>
  <si>
    <t>whisk</t>
  </si>
  <si>
    <t>spoon</t>
  </si>
  <si>
    <t>slicer</t>
  </si>
  <si>
    <t>wire rack</t>
  </si>
  <si>
    <t>pot lid</t>
  </si>
  <si>
    <t>pan</t>
  </si>
  <si>
    <t>handle</t>
  </si>
  <si>
    <t>bell</t>
  </si>
  <si>
    <t>3 slot divider - 5" holes</t>
  </si>
  <si>
    <t>2 slot divider - 6.25" holes</t>
  </si>
  <si>
    <t>plastic</t>
  </si>
  <si>
    <t>squeegee</t>
  </si>
  <si>
    <t>fryer basket</t>
  </si>
  <si>
    <t>can opener</t>
  </si>
  <si>
    <t>round</t>
  </si>
  <si>
    <t>plate</t>
  </si>
  <si>
    <t>rectangular</t>
  </si>
  <si>
    <t>metal</t>
  </si>
  <si>
    <t>pizza pan</t>
  </si>
  <si>
    <t xml:space="preserve">lid </t>
  </si>
  <si>
    <t>cookie cutter</t>
  </si>
  <si>
    <t>container</t>
  </si>
  <si>
    <t>oriental serving dish</t>
  </si>
  <si>
    <t>serving tub</t>
  </si>
  <si>
    <t>funnel</t>
  </si>
  <si>
    <t>lid</t>
  </si>
  <si>
    <t>utensil holder w/holes</t>
  </si>
  <si>
    <t>utensil tray</t>
  </si>
  <si>
    <t>tub</t>
  </si>
  <si>
    <t>serving tray</t>
  </si>
  <si>
    <t>2" deep</t>
  </si>
  <si>
    <t>bowl - Cambro</t>
  </si>
  <si>
    <t>bowl - Carlisle</t>
  </si>
  <si>
    <t>bowl - designs</t>
  </si>
  <si>
    <t>bowl w/lid</t>
  </si>
  <si>
    <t>condiment bottle w/lid</t>
  </si>
  <si>
    <t>container w/lid</t>
  </si>
  <si>
    <t>cooking spoon</t>
  </si>
  <si>
    <t>cooking spoon - slotted</t>
  </si>
  <si>
    <t>cylinder container</t>
  </si>
  <si>
    <t>cylinder container w/lid</t>
  </si>
  <si>
    <t>dishwasher puller handle</t>
  </si>
  <si>
    <t>food tray</t>
  </si>
  <si>
    <t>Glacier Bay jug w/lid</t>
  </si>
  <si>
    <t>glass holder</t>
  </si>
  <si>
    <t>glass holders</t>
  </si>
  <si>
    <t>glass/dishwasher tray</t>
  </si>
  <si>
    <t>gold hand pump</t>
  </si>
  <si>
    <t>oblong</t>
  </si>
  <si>
    <t>pitcher w/lid</t>
  </si>
  <si>
    <t>pancake turner</t>
  </si>
  <si>
    <t>pepper dispenser</t>
  </si>
  <si>
    <t>pitcher</t>
  </si>
  <si>
    <t>pump</t>
  </si>
  <si>
    <t>punch cups</t>
  </si>
  <si>
    <t>cylinder containers</t>
  </si>
  <si>
    <t>salad bowl</t>
  </si>
  <si>
    <t>salt dispenser</t>
  </si>
  <si>
    <t>stand up frame</t>
  </si>
  <si>
    <t>plain</t>
  </si>
  <si>
    <t>ladle - gravy</t>
  </si>
  <si>
    <t>meat fork</t>
  </si>
  <si>
    <t>spoon - slotted</t>
  </si>
  <si>
    <t>tray for heat lamp</t>
  </si>
  <si>
    <t xml:space="preserve">strainer </t>
  </si>
  <si>
    <t>pot w/handle</t>
  </si>
  <si>
    <t>pot</t>
  </si>
  <si>
    <t>pizza cutter</t>
  </si>
  <si>
    <t>pan for heat lamp</t>
  </si>
  <si>
    <t xml:space="preserve">pan   </t>
  </si>
  <si>
    <t>mixer whisk</t>
  </si>
  <si>
    <t>mixer beaters</t>
  </si>
  <si>
    <t xml:space="preserve">ladle </t>
  </si>
  <si>
    <t xml:space="preserve">icing spatula </t>
  </si>
  <si>
    <t>ice cream scoop</t>
  </si>
  <si>
    <t>food/snack stand</t>
  </si>
  <si>
    <t>flat sheet pan</t>
  </si>
  <si>
    <t>flat food presser</t>
  </si>
  <si>
    <t>dispenser for cups</t>
  </si>
  <si>
    <t>cookie sheet</t>
  </si>
  <si>
    <t>colander w/handle</t>
  </si>
  <si>
    <t>cheese knife</t>
  </si>
  <si>
    <t>cylinder soup container</t>
  </si>
  <si>
    <t>glass</t>
  </si>
  <si>
    <t>creamer</t>
  </si>
  <si>
    <t>octagonal</t>
  </si>
  <si>
    <t>vase</t>
  </si>
  <si>
    <t>salt/pepper shakers w/metal lid</t>
  </si>
  <si>
    <t>vase/milk bottle</t>
  </si>
  <si>
    <t>6.25"</t>
  </si>
  <si>
    <t>aluminum</t>
  </si>
  <si>
    <t>sheet tray</t>
  </si>
  <si>
    <t>air pot w/lever - Bunn</t>
  </si>
  <si>
    <t>heavy cast iron</t>
  </si>
  <si>
    <t>Cadco Portable grill</t>
  </si>
  <si>
    <t>candy jar w/ lid - front opening</t>
  </si>
  <si>
    <t>can opener - hand held</t>
  </si>
  <si>
    <t>heart shaped</t>
  </si>
  <si>
    <t>measuring spoons - Kohl Wholesale</t>
  </si>
  <si>
    <t>stock pot - 2 handles</t>
  </si>
  <si>
    <t>stock pot - no handles</t>
  </si>
  <si>
    <t>bowl - Sysco</t>
  </si>
  <si>
    <t>table clips</t>
  </si>
  <si>
    <t>taco 8 slot fryer</t>
  </si>
  <si>
    <t xml:space="preserve">taco shell fry basket w/25" handle </t>
  </si>
  <si>
    <t>timer - Taylor</t>
  </si>
  <si>
    <t>meat thermometer - Taylor</t>
  </si>
  <si>
    <t>tub - Sterlite - clear</t>
  </si>
  <si>
    <t>timer - Sunbeam</t>
  </si>
  <si>
    <t>pan handle - Vollrath</t>
  </si>
  <si>
    <t>colander w/2 handles</t>
  </si>
  <si>
    <t>stand - Vertiflex</t>
  </si>
  <si>
    <t>pot - Tramontina</t>
  </si>
  <si>
    <t>handle - Unger</t>
  </si>
  <si>
    <t>rack</t>
  </si>
  <si>
    <t>color/handles</t>
  </si>
  <si>
    <t>type</t>
  </si>
  <si>
    <t>measurement</t>
  </si>
  <si>
    <t xml:space="preserve">measuring cup - Betty Crocker </t>
  </si>
  <si>
    <t>broom</t>
  </si>
  <si>
    <t>can opener handle - Burlington Edulund</t>
  </si>
  <si>
    <t>chip stand - Deep River</t>
  </si>
  <si>
    <t>divider for food warmer</t>
  </si>
  <si>
    <t xml:space="preserve">slicer - Faberware </t>
  </si>
  <si>
    <t xml:space="preserve">meat fork - Dexter </t>
  </si>
  <si>
    <t>4 tray</t>
  </si>
  <si>
    <t>divider tray</t>
  </si>
  <si>
    <t>2  shelf</t>
  </si>
  <si>
    <t>utility cart w/wheels</t>
  </si>
  <si>
    <t>2 shelf</t>
  </si>
  <si>
    <t>3 shelf</t>
  </si>
  <si>
    <t>wire shelves</t>
  </si>
  <si>
    <t>rod extensions</t>
  </si>
  <si>
    <t>metal divder rods</t>
  </si>
  <si>
    <t>bowl - HF Coors China</t>
  </si>
  <si>
    <t>bowl - Corelle</t>
  </si>
  <si>
    <t>Porcelena China plate</t>
  </si>
  <si>
    <t>Porcelena China cup</t>
  </si>
  <si>
    <t>coffee carafe</t>
  </si>
  <si>
    <t>2 opening</t>
  </si>
  <si>
    <t>cup dispenser - Round Up Food Equipment</t>
  </si>
  <si>
    <t>x large</t>
  </si>
  <si>
    <t>Campbell Soup Kettle</t>
  </si>
  <si>
    <t>knife sharpener stones for Hobart Slicer</t>
  </si>
  <si>
    <t>coffee makers</t>
  </si>
  <si>
    <t>silverware cup holder tray</t>
  </si>
  <si>
    <t>silverware cup holder w/holes</t>
  </si>
  <si>
    <t>wicker</t>
  </si>
  <si>
    <t>basket</t>
  </si>
  <si>
    <t>relish/condiment tray</t>
  </si>
  <si>
    <t>wall mount</t>
  </si>
  <si>
    <t>knive dispenser - Dixie</t>
  </si>
  <si>
    <t>3'</t>
  </si>
  <si>
    <t>coffee/water carafe</t>
  </si>
  <si>
    <t>steel/black</t>
  </si>
  <si>
    <t>parfait/soda glass</t>
  </si>
  <si>
    <t>triangle</t>
  </si>
  <si>
    <t>brown/white</t>
  </si>
  <si>
    <t>miscellaneous box of items</t>
  </si>
  <si>
    <t>coffee pot</t>
  </si>
  <si>
    <t>coffee carafe thermal warmer</t>
  </si>
  <si>
    <t>xx large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</si>
</sst>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1" fillId="0" borderId="1" xfId="0" applyNumberFormat="1" applyFont="1" applyBorder="1" applyAlignment="1">
      <alignment horizontal="center"/>
    </xf>
    <xf numFmtId="20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/>
    <xf numFmtId="0" fontId="2" fillId="0" borderId="0" xfId="0" applyNumberFormat="1" applyFont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89422-FFB5-488F-8D1A-078D25E99931}">
  <dimension ref="A1:H493"/>
  <sheetViews>
    <sheetView tabSelected="1" zoomScaleNormal="100" workbookViewId="0">
      <pane ySplit="3" topLeftCell="A4" activePane="bottomLeft" state="frozen"/>
      <selection pane="bottomLeft" activeCell="I5" sqref="I5"/>
    </sheetView>
  </sheetViews>
  <sheetFormatPr defaultRowHeight="15" x14ac:dyDescent="0.25"/>
  <cols>
    <col min="1" max="1" width="8.42578125" style="3" bestFit="1" customWidth="1"/>
    <col min="2" max="2" width="19.7109375" bestFit="1" customWidth="1"/>
    <col min="3" max="3" width="15" bestFit="1" customWidth="1"/>
    <col min="4" max="4" width="12.5703125" bestFit="1" customWidth="1"/>
    <col min="5" max="5" width="14.28515625" bestFit="1" customWidth="1"/>
    <col min="6" max="6" width="59.85546875" bestFit="1" customWidth="1"/>
    <col min="7" max="7" width="21.140625" bestFit="1" customWidth="1"/>
    <col min="8" max="8" width="14.7109375" bestFit="1" customWidth="1"/>
  </cols>
  <sheetData>
    <row r="1" spans="1:8" ht="18.75" x14ac:dyDescent="0.3">
      <c r="A1" s="12" t="s">
        <v>83</v>
      </c>
      <c r="B1" s="12"/>
      <c r="C1" s="12"/>
      <c r="D1" s="12"/>
      <c r="E1" s="12"/>
      <c r="F1" s="12"/>
      <c r="G1" s="12"/>
      <c r="H1" s="12"/>
    </row>
    <row r="3" spans="1:8" x14ac:dyDescent="0.25">
      <c r="A3" s="4" t="s">
        <v>0</v>
      </c>
      <c r="B3" s="8" t="s">
        <v>466</v>
      </c>
      <c r="C3" s="8" t="s">
        <v>84</v>
      </c>
      <c r="D3" s="8"/>
      <c r="E3" s="8" t="s">
        <v>465</v>
      </c>
      <c r="F3" s="11" t="s">
        <v>1</v>
      </c>
      <c r="G3" s="11" t="s">
        <v>464</v>
      </c>
      <c r="H3" s="8" t="s">
        <v>85</v>
      </c>
    </row>
    <row r="4" spans="1:8" x14ac:dyDescent="0.25">
      <c r="A4" s="9"/>
      <c r="B4" s="10"/>
      <c r="C4" s="10"/>
      <c r="D4" s="10"/>
      <c r="E4" s="10"/>
      <c r="F4" s="10"/>
      <c r="G4" s="10"/>
      <c r="H4" s="10"/>
    </row>
    <row r="5" spans="1:8" x14ac:dyDescent="0.25">
      <c r="A5" s="3">
        <v>1</v>
      </c>
      <c r="B5" t="s">
        <v>235</v>
      </c>
      <c r="E5" t="s">
        <v>346</v>
      </c>
      <c r="F5" t="s">
        <v>358</v>
      </c>
      <c r="H5" t="s">
        <v>227</v>
      </c>
    </row>
    <row r="6" spans="1:8" x14ac:dyDescent="0.25">
      <c r="A6" s="3">
        <v>1</v>
      </c>
      <c r="B6" t="s">
        <v>234</v>
      </c>
      <c r="E6" t="s">
        <v>346</v>
      </c>
      <c r="F6" t="s">
        <v>357</v>
      </c>
      <c r="H6" t="s">
        <v>227</v>
      </c>
    </row>
    <row r="7" spans="1:8" x14ac:dyDescent="0.25">
      <c r="A7" s="3">
        <v>4</v>
      </c>
      <c r="B7" t="s">
        <v>155</v>
      </c>
      <c r="F7" t="s">
        <v>156</v>
      </c>
      <c r="H7" t="s">
        <v>2</v>
      </c>
    </row>
    <row r="8" spans="1:8" x14ac:dyDescent="0.25">
      <c r="A8" s="3">
        <v>2</v>
      </c>
      <c r="B8" t="s">
        <v>155</v>
      </c>
      <c r="F8" t="s">
        <v>156</v>
      </c>
      <c r="H8" t="s">
        <v>227</v>
      </c>
    </row>
    <row r="9" spans="1:8" x14ac:dyDescent="0.25">
      <c r="A9" s="3">
        <f>4+1</f>
        <v>5</v>
      </c>
      <c r="B9" t="s">
        <v>153</v>
      </c>
      <c r="F9" t="s">
        <v>154</v>
      </c>
      <c r="G9" t="s">
        <v>101</v>
      </c>
      <c r="H9" t="s">
        <v>2</v>
      </c>
    </row>
    <row r="10" spans="1:8" x14ac:dyDescent="0.25">
      <c r="A10" s="3">
        <v>2</v>
      </c>
      <c r="B10" t="s">
        <v>153</v>
      </c>
      <c r="F10" t="s">
        <v>154</v>
      </c>
      <c r="G10" t="s">
        <v>101</v>
      </c>
      <c r="H10" t="s">
        <v>227</v>
      </c>
    </row>
    <row r="11" spans="1:8" x14ac:dyDescent="0.25">
      <c r="A11" s="3">
        <v>2</v>
      </c>
      <c r="B11" t="s">
        <v>157</v>
      </c>
      <c r="F11" t="s">
        <v>158</v>
      </c>
      <c r="H11" t="s">
        <v>2</v>
      </c>
    </row>
    <row r="12" spans="1:8" x14ac:dyDescent="0.25">
      <c r="A12" s="3">
        <v>2</v>
      </c>
      <c r="B12" t="s">
        <v>157</v>
      </c>
      <c r="F12" t="s">
        <v>159</v>
      </c>
      <c r="H12" t="s">
        <v>2</v>
      </c>
    </row>
    <row r="13" spans="1:8" x14ac:dyDescent="0.25">
      <c r="A13" s="3">
        <v>2</v>
      </c>
      <c r="F13" t="s">
        <v>160</v>
      </c>
      <c r="G13" t="s">
        <v>161</v>
      </c>
      <c r="H13" t="s">
        <v>2</v>
      </c>
    </row>
    <row r="14" spans="1:8" x14ac:dyDescent="0.25">
      <c r="A14" s="3">
        <v>1</v>
      </c>
      <c r="F14" t="s">
        <v>441</v>
      </c>
      <c r="H14" t="s">
        <v>2</v>
      </c>
    </row>
    <row r="15" spans="1:8" x14ac:dyDescent="0.25">
      <c r="A15" s="3">
        <v>1</v>
      </c>
      <c r="F15" t="s">
        <v>186</v>
      </c>
      <c r="H15" t="s">
        <v>2</v>
      </c>
    </row>
    <row r="16" spans="1:8" x14ac:dyDescent="0.25">
      <c r="A16" s="3">
        <v>1</v>
      </c>
      <c r="C16" t="s">
        <v>220</v>
      </c>
      <c r="E16" t="s">
        <v>496</v>
      </c>
      <c r="F16" t="s">
        <v>497</v>
      </c>
      <c r="H16" t="s">
        <v>2</v>
      </c>
    </row>
    <row r="17" spans="1:8" x14ac:dyDescent="0.25">
      <c r="A17" s="3">
        <v>1</v>
      </c>
      <c r="C17" t="s">
        <v>69</v>
      </c>
      <c r="E17" t="s">
        <v>346</v>
      </c>
      <c r="F17" t="s">
        <v>356</v>
      </c>
      <c r="H17" t="s">
        <v>2</v>
      </c>
    </row>
    <row r="18" spans="1:8" x14ac:dyDescent="0.25">
      <c r="A18" s="3">
        <v>1</v>
      </c>
      <c r="B18" t="s">
        <v>194</v>
      </c>
      <c r="F18" t="s">
        <v>195</v>
      </c>
      <c r="H18" t="s">
        <v>2</v>
      </c>
    </row>
    <row r="19" spans="1:8" x14ac:dyDescent="0.25">
      <c r="A19" s="3">
        <f>2+1</f>
        <v>3</v>
      </c>
      <c r="C19" t="s">
        <v>69</v>
      </c>
      <c r="F19" t="s">
        <v>206</v>
      </c>
      <c r="G19" t="s">
        <v>95</v>
      </c>
      <c r="H19" t="s">
        <v>2</v>
      </c>
    </row>
    <row r="20" spans="1:8" x14ac:dyDescent="0.25">
      <c r="A20" s="3">
        <v>5</v>
      </c>
      <c r="C20" t="s">
        <v>220</v>
      </c>
      <c r="F20" t="s">
        <v>206</v>
      </c>
      <c r="G20" t="s">
        <v>95</v>
      </c>
      <c r="H20" t="s">
        <v>2</v>
      </c>
    </row>
    <row r="21" spans="1:8" x14ac:dyDescent="0.25">
      <c r="A21" s="3">
        <v>3</v>
      </c>
      <c r="C21" t="s">
        <v>69</v>
      </c>
      <c r="E21" t="s">
        <v>432</v>
      </c>
      <c r="F21" t="s">
        <v>206</v>
      </c>
      <c r="H21" t="s">
        <v>2</v>
      </c>
    </row>
    <row r="22" spans="1:8" x14ac:dyDescent="0.25">
      <c r="A22" s="3">
        <v>2</v>
      </c>
      <c r="C22" t="s">
        <v>220</v>
      </c>
      <c r="E22" t="s">
        <v>432</v>
      </c>
      <c r="F22" t="s">
        <v>206</v>
      </c>
      <c r="H22" t="s">
        <v>2</v>
      </c>
    </row>
    <row r="23" spans="1:8" x14ac:dyDescent="0.25">
      <c r="A23" s="3">
        <v>2</v>
      </c>
      <c r="B23" t="s">
        <v>233</v>
      </c>
      <c r="E23" t="s">
        <v>359</v>
      </c>
      <c r="F23" t="s">
        <v>206</v>
      </c>
      <c r="G23" t="s">
        <v>94</v>
      </c>
      <c r="H23" t="s">
        <v>227</v>
      </c>
    </row>
    <row r="24" spans="1:8" x14ac:dyDescent="0.25">
      <c r="A24" s="3">
        <v>2</v>
      </c>
      <c r="B24" t="s">
        <v>245</v>
      </c>
      <c r="E24" t="s">
        <v>359</v>
      </c>
      <c r="F24" t="s">
        <v>206</v>
      </c>
      <c r="G24" t="s">
        <v>94</v>
      </c>
      <c r="H24" t="s">
        <v>227</v>
      </c>
    </row>
    <row r="25" spans="1:8" x14ac:dyDescent="0.25">
      <c r="A25" s="3">
        <v>2</v>
      </c>
      <c r="E25" t="s">
        <v>359</v>
      </c>
      <c r="F25" t="s">
        <v>206</v>
      </c>
      <c r="G25" t="s">
        <v>100</v>
      </c>
      <c r="H25" t="s">
        <v>227</v>
      </c>
    </row>
    <row r="26" spans="1:8" x14ac:dyDescent="0.25">
      <c r="A26" s="3">
        <v>4</v>
      </c>
      <c r="B26" t="s">
        <v>127</v>
      </c>
      <c r="E26" t="s">
        <v>359</v>
      </c>
      <c r="F26" t="s">
        <v>380</v>
      </c>
      <c r="G26" t="s">
        <v>94</v>
      </c>
      <c r="H26" t="s">
        <v>2</v>
      </c>
    </row>
    <row r="27" spans="1:8" x14ac:dyDescent="0.25">
      <c r="A27" s="3">
        <v>1</v>
      </c>
      <c r="B27" t="s">
        <v>128</v>
      </c>
      <c r="E27" t="s">
        <v>359</v>
      </c>
      <c r="F27" t="s">
        <v>380</v>
      </c>
      <c r="G27" t="s">
        <v>94</v>
      </c>
      <c r="H27" t="s">
        <v>2</v>
      </c>
    </row>
    <row r="28" spans="1:8" x14ac:dyDescent="0.25">
      <c r="A28" s="3">
        <v>2</v>
      </c>
      <c r="B28" t="s">
        <v>129</v>
      </c>
      <c r="E28" t="s">
        <v>359</v>
      </c>
      <c r="F28" t="s">
        <v>380</v>
      </c>
      <c r="G28" t="s">
        <v>94</v>
      </c>
      <c r="H28" t="s">
        <v>2</v>
      </c>
    </row>
    <row r="29" spans="1:8" x14ac:dyDescent="0.25">
      <c r="A29" s="3">
        <v>1</v>
      </c>
      <c r="B29" t="s">
        <v>129</v>
      </c>
      <c r="E29" t="s">
        <v>359</v>
      </c>
      <c r="F29" t="s">
        <v>381</v>
      </c>
      <c r="G29" t="s">
        <v>96</v>
      </c>
      <c r="H29" t="s">
        <v>2</v>
      </c>
    </row>
    <row r="30" spans="1:8" x14ac:dyDescent="0.25">
      <c r="A30" s="3">
        <v>1</v>
      </c>
      <c r="B30" t="s">
        <v>121</v>
      </c>
      <c r="E30" t="s">
        <v>432</v>
      </c>
      <c r="F30" t="s">
        <v>484</v>
      </c>
      <c r="G30" t="s">
        <v>95</v>
      </c>
      <c r="H30" t="s">
        <v>338</v>
      </c>
    </row>
    <row r="31" spans="1:8" x14ac:dyDescent="0.25">
      <c r="A31" s="3">
        <v>1</v>
      </c>
      <c r="B31" t="s">
        <v>116</v>
      </c>
      <c r="E31" t="s">
        <v>359</v>
      </c>
      <c r="F31" t="s">
        <v>382</v>
      </c>
      <c r="G31" t="s">
        <v>94</v>
      </c>
      <c r="H31" t="s">
        <v>227</v>
      </c>
    </row>
    <row r="32" spans="1:8" x14ac:dyDescent="0.25">
      <c r="A32" s="3">
        <v>4</v>
      </c>
      <c r="B32" t="s">
        <v>71</v>
      </c>
      <c r="E32" t="s">
        <v>432</v>
      </c>
      <c r="F32" t="s">
        <v>483</v>
      </c>
      <c r="G32" t="s">
        <v>95</v>
      </c>
      <c r="H32" t="s">
        <v>338</v>
      </c>
    </row>
    <row r="33" spans="1:8" x14ac:dyDescent="0.25">
      <c r="A33" s="3">
        <v>3</v>
      </c>
      <c r="B33" t="s">
        <v>9</v>
      </c>
      <c r="E33" t="s">
        <v>359</v>
      </c>
      <c r="F33" t="s">
        <v>450</v>
      </c>
      <c r="G33" t="s">
        <v>94</v>
      </c>
      <c r="H33" t="s">
        <v>227</v>
      </c>
    </row>
    <row r="34" spans="1:8" x14ac:dyDescent="0.25">
      <c r="A34" s="3">
        <v>3</v>
      </c>
      <c r="B34" t="s">
        <v>246</v>
      </c>
      <c r="E34" t="s">
        <v>359</v>
      </c>
      <c r="F34" t="s">
        <v>450</v>
      </c>
      <c r="G34" t="s">
        <v>247</v>
      </c>
      <c r="H34" t="s">
        <v>227</v>
      </c>
    </row>
    <row r="35" spans="1:8" x14ac:dyDescent="0.25">
      <c r="A35" s="3">
        <v>1</v>
      </c>
      <c r="B35" t="s">
        <v>136</v>
      </c>
      <c r="E35" t="s">
        <v>359</v>
      </c>
      <c r="F35" t="s">
        <v>383</v>
      </c>
      <c r="G35" t="s">
        <v>94</v>
      </c>
      <c r="H35" t="s">
        <v>227</v>
      </c>
    </row>
    <row r="36" spans="1:8" x14ac:dyDescent="0.25">
      <c r="A36" s="3">
        <v>1</v>
      </c>
      <c r="B36" t="s">
        <v>120</v>
      </c>
      <c r="F36" t="s">
        <v>217</v>
      </c>
      <c r="G36" t="s">
        <v>88</v>
      </c>
      <c r="H36" t="s">
        <v>227</v>
      </c>
    </row>
    <row r="37" spans="1:8" x14ac:dyDescent="0.25">
      <c r="A37" s="3">
        <v>1</v>
      </c>
      <c r="B37" t="s">
        <v>188</v>
      </c>
      <c r="F37" t="s">
        <v>189</v>
      </c>
      <c r="G37" t="s">
        <v>144</v>
      </c>
      <c r="H37" t="s">
        <v>2</v>
      </c>
    </row>
    <row r="38" spans="1:8" x14ac:dyDescent="0.25">
      <c r="A38" s="3">
        <v>2</v>
      </c>
      <c r="F38" t="s">
        <v>468</v>
      </c>
      <c r="H38" t="s">
        <v>2</v>
      </c>
    </row>
    <row r="39" spans="1:8" x14ac:dyDescent="0.25">
      <c r="A39" s="3">
        <f>1+1+2</f>
        <v>4</v>
      </c>
      <c r="C39" t="s">
        <v>210</v>
      </c>
      <c r="F39" t="s">
        <v>274</v>
      </c>
      <c r="G39" t="s">
        <v>95</v>
      </c>
      <c r="H39" t="s">
        <v>227</v>
      </c>
    </row>
    <row r="40" spans="1:8" x14ac:dyDescent="0.25">
      <c r="A40" s="3">
        <v>1</v>
      </c>
      <c r="C40" t="s">
        <v>69</v>
      </c>
      <c r="F40" t="s">
        <v>274</v>
      </c>
      <c r="G40" t="s">
        <v>94</v>
      </c>
      <c r="H40" t="s">
        <v>227</v>
      </c>
    </row>
    <row r="41" spans="1:8" x14ac:dyDescent="0.25">
      <c r="A41" s="3">
        <v>1</v>
      </c>
      <c r="C41" t="s">
        <v>210</v>
      </c>
      <c r="F41" t="s">
        <v>274</v>
      </c>
      <c r="G41" t="s">
        <v>275</v>
      </c>
      <c r="H41" t="s">
        <v>227</v>
      </c>
    </row>
    <row r="42" spans="1:8" x14ac:dyDescent="0.25">
      <c r="A42" s="3">
        <v>3</v>
      </c>
      <c r="B42" t="s">
        <v>70</v>
      </c>
      <c r="E42" t="s">
        <v>359</v>
      </c>
      <c r="F42" t="s">
        <v>274</v>
      </c>
      <c r="G42" t="s">
        <v>275</v>
      </c>
      <c r="H42" t="s">
        <v>342</v>
      </c>
    </row>
    <row r="43" spans="1:8" x14ac:dyDescent="0.25">
      <c r="A43" s="3">
        <v>1</v>
      </c>
      <c r="B43" t="s">
        <v>259</v>
      </c>
      <c r="E43" t="s">
        <v>442</v>
      </c>
      <c r="F43" t="s">
        <v>443</v>
      </c>
      <c r="H43" t="s">
        <v>227</v>
      </c>
    </row>
    <row r="44" spans="1:8" x14ac:dyDescent="0.25">
      <c r="A44" s="3">
        <v>1</v>
      </c>
      <c r="B44" t="s">
        <v>113</v>
      </c>
      <c r="F44" t="s">
        <v>114</v>
      </c>
      <c r="G44" t="s">
        <v>101</v>
      </c>
      <c r="H44" t="s">
        <v>2</v>
      </c>
    </row>
    <row r="45" spans="1:8" x14ac:dyDescent="0.25">
      <c r="A45" s="3">
        <v>1</v>
      </c>
      <c r="F45" t="s">
        <v>114</v>
      </c>
      <c r="G45" t="s">
        <v>101</v>
      </c>
      <c r="H45" t="s">
        <v>227</v>
      </c>
    </row>
    <row r="46" spans="1:8" x14ac:dyDescent="0.25">
      <c r="A46" s="3">
        <v>2</v>
      </c>
      <c r="E46" t="s">
        <v>359</v>
      </c>
      <c r="F46" t="s">
        <v>114</v>
      </c>
      <c r="G46" t="s">
        <v>94</v>
      </c>
      <c r="H46" t="s">
        <v>2</v>
      </c>
    </row>
    <row r="47" spans="1:8" x14ac:dyDescent="0.25">
      <c r="A47" s="3">
        <f>1+1</f>
        <v>2</v>
      </c>
      <c r="B47" t="s">
        <v>179</v>
      </c>
      <c r="F47" t="s">
        <v>180</v>
      </c>
      <c r="G47" t="s">
        <v>144</v>
      </c>
      <c r="H47" t="s">
        <v>2</v>
      </c>
    </row>
    <row r="48" spans="1:8" x14ac:dyDescent="0.25">
      <c r="A48" s="3">
        <v>1</v>
      </c>
      <c r="B48" t="s">
        <v>179</v>
      </c>
      <c r="F48" t="s">
        <v>181</v>
      </c>
      <c r="H48" t="s">
        <v>2</v>
      </c>
    </row>
    <row r="49" spans="1:8" x14ac:dyDescent="0.25">
      <c r="A49" s="3">
        <v>1</v>
      </c>
      <c r="C49" t="s">
        <v>490</v>
      </c>
      <c r="F49" t="s">
        <v>491</v>
      </c>
      <c r="G49" t="s">
        <v>96</v>
      </c>
      <c r="H49" t="s">
        <v>2</v>
      </c>
    </row>
    <row r="50" spans="1:8" x14ac:dyDescent="0.25">
      <c r="A50" s="3">
        <v>2</v>
      </c>
      <c r="C50" t="s">
        <v>69</v>
      </c>
      <c r="F50" t="s">
        <v>362</v>
      </c>
      <c r="H50" t="s">
        <v>2</v>
      </c>
    </row>
    <row r="51" spans="1:8" x14ac:dyDescent="0.25">
      <c r="A51" s="3">
        <v>1</v>
      </c>
      <c r="F51" t="s">
        <v>445</v>
      </c>
      <c r="H51" t="s">
        <v>227</v>
      </c>
    </row>
    <row r="52" spans="1:8" x14ac:dyDescent="0.25">
      <c r="A52" s="3">
        <v>1</v>
      </c>
      <c r="E52" t="s">
        <v>366</v>
      </c>
      <c r="F52" t="s">
        <v>469</v>
      </c>
      <c r="H52" t="s">
        <v>2</v>
      </c>
    </row>
    <row r="53" spans="1:8" x14ac:dyDescent="0.25">
      <c r="A53" s="3">
        <v>1</v>
      </c>
      <c r="B53" t="s">
        <v>185</v>
      </c>
      <c r="E53" t="s">
        <v>432</v>
      </c>
      <c r="F53" t="s">
        <v>444</v>
      </c>
      <c r="H53" t="s">
        <v>2</v>
      </c>
    </row>
    <row r="54" spans="1:8" x14ac:dyDescent="0.25">
      <c r="A54" s="3">
        <v>1</v>
      </c>
      <c r="B54" t="s">
        <v>69</v>
      </c>
      <c r="E54" t="s">
        <v>366</v>
      </c>
      <c r="F54" t="s">
        <v>430</v>
      </c>
      <c r="G54" t="s">
        <v>101</v>
      </c>
      <c r="H54" t="s">
        <v>227</v>
      </c>
    </row>
    <row r="55" spans="1:8" x14ac:dyDescent="0.25">
      <c r="A55" s="3">
        <v>1</v>
      </c>
      <c r="B55" t="s">
        <v>243</v>
      </c>
      <c r="E55" t="s">
        <v>366</v>
      </c>
      <c r="F55" t="s">
        <v>470</v>
      </c>
      <c r="G55" t="s">
        <v>96</v>
      </c>
      <c r="H55" t="s">
        <v>227</v>
      </c>
    </row>
    <row r="56" spans="1:8" x14ac:dyDescent="0.25">
      <c r="A56" s="3">
        <v>1</v>
      </c>
      <c r="F56" t="s">
        <v>145</v>
      </c>
      <c r="H56" t="s">
        <v>2</v>
      </c>
    </row>
    <row r="57" spans="1:8" x14ac:dyDescent="0.25">
      <c r="A57" s="3">
        <v>6</v>
      </c>
      <c r="C57" t="s">
        <v>69</v>
      </c>
      <c r="F57" t="s">
        <v>187</v>
      </c>
      <c r="G57" t="s">
        <v>95</v>
      </c>
      <c r="H57" t="s">
        <v>2</v>
      </c>
    </row>
    <row r="58" spans="1:8" x14ac:dyDescent="0.25">
      <c r="A58" s="3">
        <v>3</v>
      </c>
      <c r="E58" t="s">
        <v>346</v>
      </c>
      <c r="F58" t="s">
        <v>487</v>
      </c>
      <c r="H58" t="s">
        <v>2</v>
      </c>
    </row>
    <row r="59" spans="1:8" x14ac:dyDescent="0.25">
      <c r="A59" s="3">
        <v>19</v>
      </c>
      <c r="E59" t="s">
        <v>359</v>
      </c>
      <c r="F59" t="s">
        <v>509</v>
      </c>
      <c r="G59" t="s">
        <v>95</v>
      </c>
      <c r="H59" t="s">
        <v>2</v>
      </c>
    </row>
    <row r="60" spans="1:8" x14ac:dyDescent="0.25">
      <c r="A60" s="3">
        <v>6</v>
      </c>
      <c r="C60" t="s">
        <v>510</v>
      </c>
      <c r="E60" t="s">
        <v>346</v>
      </c>
      <c r="F60" t="s">
        <v>493</v>
      </c>
      <c r="H60" t="s">
        <v>2</v>
      </c>
    </row>
    <row r="61" spans="1:8" x14ac:dyDescent="0.25">
      <c r="A61" s="3">
        <f>2+1</f>
        <v>3</v>
      </c>
      <c r="E61" t="s">
        <v>432</v>
      </c>
      <c r="F61" t="s">
        <v>508</v>
      </c>
      <c r="H61" t="s">
        <v>227</v>
      </c>
    </row>
    <row r="62" spans="1:8" x14ac:dyDescent="0.25">
      <c r="A62" s="3">
        <v>8</v>
      </c>
      <c r="E62" t="s">
        <v>366</v>
      </c>
      <c r="F62" t="s">
        <v>502</v>
      </c>
      <c r="G62" t="s">
        <v>503</v>
      </c>
      <c r="H62" t="s">
        <v>342</v>
      </c>
    </row>
    <row r="63" spans="1:8" x14ac:dyDescent="0.25">
      <c r="A63" s="3">
        <v>1</v>
      </c>
      <c r="B63" s="1" t="s">
        <v>33</v>
      </c>
      <c r="C63" s="1"/>
      <c r="D63" s="1"/>
      <c r="E63" t="s">
        <v>346</v>
      </c>
      <c r="F63" t="s">
        <v>459</v>
      </c>
      <c r="H63" t="s">
        <v>2</v>
      </c>
    </row>
    <row r="64" spans="1:8" x14ac:dyDescent="0.25">
      <c r="A64" s="3">
        <v>1</v>
      </c>
      <c r="B64" t="s">
        <v>59</v>
      </c>
      <c r="E64" t="s">
        <v>359</v>
      </c>
      <c r="F64" t="s">
        <v>459</v>
      </c>
      <c r="G64" t="s">
        <v>95</v>
      </c>
      <c r="H64" t="s">
        <v>2</v>
      </c>
    </row>
    <row r="65" spans="1:8" x14ac:dyDescent="0.25">
      <c r="A65" s="3">
        <v>1</v>
      </c>
      <c r="B65" t="s">
        <v>166</v>
      </c>
      <c r="E65" t="s">
        <v>366</v>
      </c>
      <c r="F65" t="s">
        <v>429</v>
      </c>
      <c r="H65" t="s">
        <v>2</v>
      </c>
    </row>
    <row r="66" spans="1:8" x14ac:dyDescent="0.25">
      <c r="A66" s="3">
        <v>3</v>
      </c>
      <c r="E66" t="s">
        <v>359</v>
      </c>
      <c r="F66" t="s">
        <v>384</v>
      </c>
      <c r="G66" t="s">
        <v>94</v>
      </c>
      <c r="H66" t="s">
        <v>227</v>
      </c>
    </row>
    <row r="67" spans="1:8" x14ac:dyDescent="0.25">
      <c r="A67" s="3">
        <v>1</v>
      </c>
      <c r="B67" t="s">
        <v>295</v>
      </c>
      <c r="E67" t="s">
        <v>359</v>
      </c>
      <c r="F67" t="s">
        <v>370</v>
      </c>
      <c r="H67" t="s">
        <v>227</v>
      </c>
    </row>
    <row r="68" spans="1:8" x14ac:dyDescent="0.25">
      <c r="A68" s="3">
        <v>1</v>
      </c>
      <c r="B68" t="s">
        <v>264</v>
      </c>
      <c r="D68" s="7" t="s">
        <v>365</v>
      </c>
      <c r="E68" s="7" t="s">
        <v>359</v>
      </c>
      <c r="F68" t="s">
        <v>370</v>
      </c>
      <c r="H68" t="s">
        <v>227</v>
      </c>
    </row>
    <row r="69" spans="1:8" x14ac:dyDescent="0.25">
      <c r="A69" s="3">
        <v>2</v>
      </c>
      <c r="B69" t="s">
        <v>267</v>
      </c>
      <c r="D69" s="7" t="s">
        <v>365</v>
      </c>
      <c r="E69" s="7" t="s">
        <v>366</v>
      </c>
      <c r="F69" t="s">
        <v>370</v>
      </c>
      <c r="H69" t="s">
        <v>227</v>
      </c>
    </row>
    <row r="70" spans="1:8" x14ac:dyDescent="0.25">
      <c r="A70" s="3">
        <v>3</v>
      </c>
      <c r="B70" t="s">
        <v>273</v>
      </c>
      <c r="D70" s="7" t="s">
        <v>365</v>
      </c>
      <c r="E70" s="7" t="s">
        <v>366</v>
      </c>
      <c r="F70" t="s">
        <v>370</v>
      </c>
      <c r="H70" t="s">
        <v>227</v>
      </c>
    </row>
    <row r="71" spans="1:8" x14ac:dyDescent="0.25">
      <c r="A71" s="3">
        <f>4+3+2+1</f>
        <v>10</v>
      </c>
      <c r="B71" t="s">
        <v>265</v>
      </c>
      <c r="D71" s="7" t="s">
        <v>365</v>
      </c>
      <c r="E71" s="7" t="s">
        <v>359</v>
      </c>
      <c r="F71" t="s">
        <v>370</v>
      </c>
      <c r="H71" t="s">
        <v>227</v>
      </c>
    </row>
    <row r="72" spans="1:8" x14ac:dyDescent="0.25">
      <c r="A72" s="3">
        <v>1</v>
      </c>
      <c r="B72" t="s">
        <v>129</v>
      </c>
      <c r="D72" s="7" t="s">
        <v>365</v>
      </c>
      <c r="E72" s="7" t="s">
        <v>359</v>
      </c>
      <c r="F72" t="s">
        <v>370</v>
      </c>
      <c r="H72" t="s">
        <v>227</v>
      </c>
    </row>
    <row r="73" spans="1:8" x14ac:dyDescent="0.25">
      <c r="A73" s="3">
        <v>1</v>
      </c>
      <c r="B73" s="7" t="s">
        <v>266</v>
      </c>
      <c r="C73" s="7"/>
      <c r="D73" s="7" t="s">
        <v>365</v>
      </c>
      <c r="E73" s="7" t="s">
        <v>359</v>
      </c>
      <c r="F73" t="s">
        <v>370</v>
      </c>
      <c r="H73" t="s">
        <v>227</v>
      </c>
    </row>
    <row r="74" spans="1:8" x14ac:dyDescent="0.25">
      <c r="A74" s="3">
        <v>1</v>
      </c>
      <c r="B74" t="s">
        <v>128</v>
      </c>
      <c r="D74" s="7" t="s">
        <v>365</v>
      </c>
      <c r="E74" s="7" t="s">
        <v>359</v>
      </c>
      <c r="F74" t="s">
        <v>370</v>
      </c>
      <c r="H74" t="s">
        <v>227</v>
      </c>
    </row>
    <row r="75" spans="1:8" x14ac:dyDescent="0.25">
      <c r="A75" s="3">
        <v>1</v>
      </c>
      <c r="B75" t="s">
        <v>267</v>
      </c>
      <c r="D75" s="7" t="s">
        <v>365</v>
      </c>
      <c r="E75" s="7" t="s">
        <v>359</v>
      </c>
      <c r="F75" t="s">
        <v>370</v>
      </c>
      <c r="H75" t="s">
        <v>227</v>
      </c>
    </row>
    <row r="76" spans="1:8" x14ac:dyDescent="0.25">
      <c r="A76" s="3">
        <v>1</v>
      </c>
      <c r="B76" s="7" t="s">
        <v>268</v>
      </c>
      <c r="C76" s="7"/>
      <c r="D76" s="7" t="s">
        <v>365</v>
      </c>
      <c r="E76" s="7" t="s">
        <v>359</v>
      </c>
      <c r="F76" t="s">
        <v>370</v>
      </c>
      <c r="H76" t="s">
        <v>227</v>
      </c>
    </row>
    <row r="77" spans="1:8" x14ac:dyDescent="0.25">
      <c r="A77" s="3">
        <v>1</v>
      </c>
      <c r="B77" t="s">
        <v>260</v>
      </c>
      <c r="E77" t="s">
        <v>359</v>
      </c>
      <c r="F77" t="s">
        <v>385</v>
      </c>
      <c r="H77" t="s">
        <v>227</v>
      </c>
    </row>
    <row r="78" spans="1:8" x14ac:dyDescent="0.25">
      <c r="A78" s="3">
        <v>1</v>
      </c>
      <c r="B78" t="s">
        <v>261</v>
      </c>
      <c r="E78" t="s">
        <v>359</v>
      </c>
      <c r="F78" t="s">
        <v>385</v>
      </c>
      <c r="H78" t="s">
        <v>227</v>
      </c>
    </row>
    <row r="79" spans="1:8" x14ac:dyDescent="0.25">
      <c r="A79" s="3">
        <v>1</v>
      </c>
      <c r="B79" t="s">
        <v>263</v>
      </c>
      <c r="E79" t="s">
        <v>359</v>
      </c>
      <c r="F79" t="s">
        <v>385</v>
      </c>
      <c r="H79" t="s">
        <v>227</v>
      </c>
    </row>
    <row r="80" spans="1:8" x14ac:dyDescent="0.25">
      <c r="A80" s="3">
        <v>1</v>
      </c>
      <c r="B80" t="s">
        <v>63</v>
      </c>
      <c r="D80" s="1" t="s">
        <v>363</v>
      </c>
      <c r="E80" s="1" t="s">
        <v>346</v>
      </c>
      <c r="F80" t="s">
        <v>369</v>
      </c>
      <c r="H80" t="s">
        <v>2</v>
      </c>
    </row>
    <row r="81" spans="1:8" x14ac:dyDescent="0.25">
      <c r="A81" s="3">
        <v>7</v>
      </c>
      <c r="B81" s="1" t="s">
        <v>12</v>
      </c>
      <c r="C81" s="1"/>
      <c r="D81" s="7" t="s">
        <v>365</v>
      </c>
      <c r="E81" s="7" t="s">
        <v>366</v>
      </c>
      <c r="F81" t="s">
        <v>428</v>
      </c>
      <c r="H81" t="s">
        <v>2</v>
      </c>
    </row>
    <row r="82" spans="1:8" x14ac:dyDescent="0.25">
      <c r="A82" s="3">
        <v>1</v>
      </c>
      <c r="B82" t="s">
        <v>58</v>
      </c>
      <c r="D82" s="7" t="s">
        <v>365</v>
      </c>
      <c r="E82" s="7" t="s">
        <v>366</v>
      </c>
      <c r="F82" t="s">
        <v>428</v>
      </c>
      <c r="H82" t="s">
        <v>2</v>
      </c>
    </row>
    <row r="83" spans="1:8" x14ac:dyDescent="0.25">
      <c r="A83" s="3">
        <v>7</v>
      </c>
      <c r="C83" t="s">
        <v>70</v>
      </c>
      <c r="E83" t="s">
        <v>359</v>
      </c>
      <c r="F83" t="s">
        <v>386</v>
      </c>
      <c r="G83" t="s">
        <v>96</v>
      </c>
      <c r="H83" t="s">
        <v>2</v>
      </c>
    </row>
    <row r="84" spans="1:8" x14ac:dyDescent="0.25">
      <c r="A84" s="3">
        <v>1</v>
      </c>
      <c r="C84" t="s">
        <v>70</v>
      </c>
      <c r="E84" t="s">
        <v>359</v>
      </c>
      <c r="F84" t="s">
        <v>386</v>
      </c>
      <c r="G84" t="s">
        <v>106</v>
      </c>
      <c r="H84" t="s">
        <v>2</v>
      </c>
    </row>
    <row r="85" spans="1:8" x14ac:dyDescent="0.25">
      <c r="A85" s="3">
        <v>8</v>
      </c>
      <c r="C85" t="s">
        <v>282</v>
      </c>
      <c r="E85" t="s">
        <v>346</v>
      </c>
      <c r="F85" t="s">
        <v>386</v>
      </c>
      <c r="H85" t="s">
        <v>2</v>
      </c>
    </row>
    <row r="86" spans="1:8" x14ac:dyDescent="0.25">
      <c r="A86" s="3">
        <v>4</v>
      </c>
      <c r="C86" t="s">
        <v>70</v>
      </c>
      <c r="E86" t="s">
        <v>359</v>
      </c>
      <c r="F86" t="s">
        <v>387</v>
      </c>
      <c r="G86" t="s">
        <v>106</v>
      </c>
      <c r="H86" t="s">
        <v>2</v>
      </c>
    </row>
    <row r="87" spans="1:8" x14ac:dyDescent="0.25">
      <c r="A87" s="3">
        <v>1</v>
      </c>
      <c r="C87" t="s">
        <v>70</v>
      </c>
      <c r="E87" t="s">
        <v>359</v>
      </c>
      <c r="F87" t="s">
        <v>387</v>
      </c>
      <c r="G87" t="s">
        <v>94</v>
      </c>
      <c r="H87" t="s">
        <v>2</v>
      </c>
    </row>
    <row r="88" spans="1:8" x14ac:dyDescent="0.25">
      <c r="A88" s="3">
        <v>10</v>
      </c>
      <c r="C88" t="s">
        <v>70</v>
      </c>
      <c r="E88" t="s">
        <v>346</v>
      </c>
      <c r="F88" t="s">
        <v>387</v>
      </c>
      <c r="H88" t="s">
        <v>2</v>
      </c>
    </row>
    <row r="89" spans="1:8" x14ac:dyDescent="0.25">
      <c r="A89" s="3">
        <v>10</v>
      </c>
      <c r="E89" t="s">
        <v>432</v>
      </c>
      <c r="F89" t="s">
        <v>433</v>
      </c>
      <c r="H89" t="s">
        <v>216</v>
      </c>
    </row>
    <row r="90" spans="1:8" x14ac:dyDescent="0.25">
      <c r="A90" s="3">
        <v>10</v>
      </c>
      <c r="C90" t="s">
        <v>307</v>
      </c>
      <c r="E90" t="s">
        <v>432</v>
      </c>
      <c r="F90" t="s">
        <v>297</v>
      </c>
      <c r="G90" t="s">
        <v>506</v>
      </c>
      <c r="H90" t="s">
        <v>2</v>
      </c>
    </row>
    <row r="91" spans="1:8" x14ac:dyDescent="0.25">
      <c r="A91" s="3">
        <v>1</v>
      </c>
      <c r="C91" t="s">
        <v>488</v>
      </c>
      <c r="E91" t="s">
        <v>346</v>
      </c>
      <c r="F91" t="s">
        <v>489</v>
      </c>
      <c r="H91" t="s">
        <v>2</v>
      </c>
    </row>
    <row r="92" spans="1:8" x14ac:dyDescent="0.25">
      <c r="A92" s="3">
        <v>4</v>
      </c>
      <c r="B92" t="s">
        <v>66</v>
      </c>
      <c r="E92" t="s">
        <v>432</v>
      </c>
      <c r="F92" t="s">
        <v>307</v>
      </c>
      <c r="G92" t="s">
        <v>109</v>
      </c>
      <c r="H92" t="s">
        <v>2</v>
      </c>
    </row>
    <row r="93" spans="1:8" x14ac:dyDescent="0.25">
      <c r="A93" s="3">
        <f>17+26+7+16+15+12+2</f>
        <v>95</v>
      </c>
      <c r="C93" t="s">
        <v>297</v>
      </c>
      <c r="F93" t="s">
        <v>298</v>
      </c>
      <c r="G93" t="s">
        <v>95</v>
      </c>
      <c r="H93" t="s">
        <v>2</v>
      </c>
    </row>
    <row r="94" spans="1:8" x14ac:dyDescent="0.25">
      <c r="A94" s="3">
        <f>1+14+23</f>
        <v>38</v>
      </c>
      <c r="C94" t="s">
        <v>304</v>
      </c>
      <c r="F94" t="s">
        <v>298</v>
      </c>
      <c r="G94" t="s">
        <v>95</v>
      </c>
      <c r="H94" t="s">
        <v>2</v>
      </c>
    </row>
    <row r="95" spans="1:8" x14ac:dyDescent="0.25">
      <c r="A95" s="3">
        <v>2</v>
      </c>
      <c r="B95" t="s">
        <v>218</v>
      </c>
      <c r="F95" t="s">
        <v>219</v>
      </c>
      <c r="G95" t="s">
        <v>95</v>
      </c>
      <c r="H95" t="s">
        <v>227</v>
      </c>
    </row>
    <row r="96" spans="1:8" x14ac:dyDescent="0.25">
      <c r="A96" s="3">
        <v>1</v>
      </c>
      <c r="B96" t="s">
        <v>222</v>
      </c>
      <c r="F96" t="s">
        <v>219</v>
      </c>
      <c r="G96" t="s">
        <v>95</v>
      </c>
      <c r="H96" t="s">
        <v>227</v>
      </c>
    </row>
    <row r="97" spans="1:8" x14ac:dyDescent="0.25">
      <c r="A97" s="3">
        <v>1</v>
      </c>
      <c r="C97" t="s">
        <v>70</v>
      </c>
      <c r="F97" t="s">
        <v>219</v>
      </c>
      <c r="H97" t="s">
        <v>227</v>
      </c>
    </row>
    <row r="98" spans="1:8" x14ac:dyDescent="0.25">
      <c r="A98" s="3">
        <v>1</v>
      </c>
      <c r="B98" t="s">
        <v>29</v>
      </c>
      <c r="E98" t="s">
        <v>359</v>
      </c>
      <c r="F98" t="s">
        <v>219</v>
      </c>
      <c r="G98" t="s">
        <v>95</v>
      </c>
      <c r="H98" t="s">
        <v>2</v>
      </c>
    </row>
    <row r="99" spans="1:8" x14ac:dyDescent="0.25">
      <c r="A99" s="3">
        <v>1</v>
      </c>
      <c r="B99" t="s">
        <v>30</v>
      </c>
      <c r="E99" t="s">
        <v>359</v>
      </c>
      <c r="F99" t="s">
        <v>219</v>
      </c>
      <c r="G99" t="s">
        <v>95</v>
      </c>
      <c r="H99" t="s">
        <v>2</v>
      </c>
    </row>
    <row r="100" spans="1:8" x14ac:dyDescent="0.25">
      <c r="A100" s="3">
        <f>6+14+4</f>
        <v>24</v>
      </c>
      <c r="E100" t="s">
        <v>359</v>
      </c>
      <c r="F100" t="s">
        <v>388</v>
      </c>
      <c r="H100" t="s">
        <v>342</v>
      </c>
    </row>
    <row r="101" spans="1:8" x14ac:dyDescent="0.25">
      <c r="A101" s="3">
        <v>9</v>
      </c>
      <c r="B101" t="s">
        <v>272</v>
      </c>
      <c r="E101" t="s">
        <v>359</v>
      </c>
      <c r="F101" t="s">
        <v>389</v>
      </c>
      <c r="H101" t="s">
        <v>227</v>
      </c>
    </row>
    <row r="102" spans="1:8" x14ac:dyDescent="0.25">
      <c r="A102" s="3">
        <v>2</v>
      </c>
      <c r="C102" t="s">
        <v>69</v>
      </c>
      <c r="E102" t="s">
        <v>359</v>
      </c>
      <c r="F102" t="s">
        <v>389</v>
      </c>
      <c r="H102" t="s">
        <v>342</v>
      </c>
    </row>
    <row r="103" spans="1:8" x14ac:dyDescent="0.25">
      <c r="A103" s="3">
        <v>2</v>
      </c>
      <c r="B103" t="s">
        <v>276</v>
      </c>
      <c r="E103" t="s">
        <v>359</v>
      </c>
      <c r="F103" t="s">
        <v>404</v>
      </c>
      <c r="H103" t="s">
        <v>227</v>
      </c>
    </row>
    <row r="104" spans="1:8" x14ac:dyDescent="0.25">
      <c r="A104" s="3">
        <v>2</v>
      </c>
      <c r="B104" t="s">
        <v>279</v>
      </c>
      <c r="E104" t="s">
        <v>366</v>
      </c>
      <c r="F104" t="s">
        <v>431</v>
      </c>
      <c r="H104" t="s">
        <v>227</v>
      </c>
    </row>
    <row r="105" spans="1:8" x14ac:dyDescent="0.25">
      <c r="A105" s="3">
        <f>20+20+20+20+20+20+20+11</f>
        <v>151</v>
      </c>
      <c r="C105" t="s">
        <v>207</v>
      </c>
      <c r="F105" t="s">
        <v>303</v>
      </c>
      <c r="G105" t="s">
        <v>95</v>
      </c>
      <c r="H105" t="s">
        <v>216</v>
      </c>
    </row>
    <row r="106" spans="1:8" x14ac:dyDescent="0.25">
      <c r="A106" s="3">
        <v>2</v>
      </c>
      <c r="C106" t="s">
        <v>205</v>
      </c>
      <c r="F106" t="s">
        <v>299</v>
      </c>
      <c r="G106" t="s">
        <v>95</v>
      </c>
      <c r="H106" t="s">
        <v>227</v>
      </c>
    </row>
    <row r="107" spans="1:8" x14ac:dyDescent="0.25">
      <c r="A107" s="3">
        <f>23+1</f>
        <v>24</v>
      </c>
      <c r="C107" t="s">
        <v>202</v>
      </c>
      <c r="F107" t="s">
        <v>299</v>
      </c>
      <c r="G107" t="s">
        <v>95</v>
      </c>
      <c r="H107" t="s">
        <v>216</v>
      </c>
    </row>
    <row r="108" spans="1:8" x14ac:dyDescent="0.25">
      <c r="A108" s="3">
        <v>32</v>
      </c>
      <c r="C108" t="s">
        <v>203</v>
      </c>
      <c r="F108" t="s">
        <v>299</v>
      </c>
      <c r="G108" t="s">
        <v>95</v>
      </c>
      <c r="H108" t="s">
        <v>216</v>
      </c>
    </row>
    <row r="109" spans="1:8" x14ac:dyDescent="0.25">
      <c r="A109" s="3">
        <f>58+7</f>
        <v>65</v>
      </c>
      <c r="C109" t="s">
        <v>204</v>
      </c>
      <c r="F109" t="s">
        <v>299</v>
      </c>
      <c r="G109" t="s">
        <v>95</v>
      </c>
      <c r="H109" t="s">
        <v>216</v>
      </c>
    </row>
    <row r="110" spans="1:8" x14ac:dyDescent="0.25">
      <c r="A110" s="3">
        <v>1</v>
      </c>
      <c r="C110" t="s">
        <v>69</v>
      </c>
      <c r="F110" t="s">
        <v>147</v>
      </c>
      <c r="G110" t="s">
        <v>148</v>
      </c>
      <c r="H110" t="s">
        <v>2</v>
      </c>
    </row>
    <row r="111" spans="1:8" x14ac:dyDescent="0.25">
      <c r="A111" s="3">
        <v>1</v>
      </c>
      <c r="E111" t="s">
        <v>359</v>
      </c>
      <c r="F111" t="s">
        <v>390</v>
      </c>
      <c r="G111" t="s">
        <v>341</v>
      </c>
      <c r="H111" t="s">
        <v>342</v>
      </c>
    </row>
    <row r="112" spans="1:8" x14ac:dyDescent="0.25">
      <c r="A112" s="3">
        <v>2</v>
      </c>
      <c r="E112" t="s">
        <v>366</v>
      </c>
      <c r="F112" t="s">
        <v>427</v>
      </c>
      <c r="H112" t="s">
        <v>2</v>
      </c>
    </row>
    <row r="113" spans="1:8" x14ac:dyDescent="0.25">
      <c r="A113" s="3">
        <v>1</v>
      </c>
      <c r="B113" s="1" t="s">
        <v>9</v>
      </c>
      <c r="C113" s="1"/>
      <c r="D113" s="1"/>
      <c r="E113" t="s">
        <v>366</v>
      </c>
      <c r="F113" t="s">
        <v>471</v>
      </c>
      <c r="H113" t="s">
        <v>2</v>
      </c>
    </row>
    <row r="114" spans="1:8" x14ac:dyDescent="0.25">
      <c r="A114" s="3">
        <v>5</v>
      </c>
      <c r="E114" t="s">
        <v>366</v>
      </c>
      <c r="F114" t="s">
        <v>471</v>
      </c>
      <c r="H114" t="s">
        <v>2</v>
      </c>
    </row>
    <row r="115" spans="1:8" x14ac:dyDescent="0.25">
      <c r="A115" s="3">
        <v>8</v>
      </c>
      <c r="B115" t="s">
        <v>225</v>
      </c>
      <c r="E115" t="s">
        <v>366</v>
      </c>
      <c r="F115" t="s">
        <v>471</v>
      </c>
      <c r="H115" t="s">
        <v>227</v>
      </c>
    </row>
    <row r="116" spans="1:8" x14ac:dyDescent="0.25">
      <c r="A116" s="3">
        <v>1</v>
      </c>
      <c r="B116" t="s">
        <v>226</v>
      </c>
      <c r="E116" t="s">
        <v>366</v>
      </c>
      <c r="F116" t="s">
        <v>471</v>
      </c>
      <c r="H116" t="s">
        <v>227</v>
      </c>
    </row>
    <row r="117" spans="1:8" x14ac:dyDescent="0.25">
      <c r="A117" s="3">
        <v>1</v>
      </c>
      <c r="B117" t="s">
        <v>231</v>
      </c>
      <c r="E117" t="s">
        <v>366</v>
      </c>
      <c r="F117" t="s">
        <v>471</v>
      </c>
      <c r="H117" t="s">
        <v>227</v>
      </c>
    </row>
    <row r="118" spans="1:8" x14ac:dyDescent="0.25">
      <c r="A118" s="3">
        <v>4</v>
      </c>
      <c r="B118" t="s">
        <v>231</v>
      </c>
      <c r="E118" t="s">
        <v>366</v>
      </c>
      <c r="F118" t="s">
        <v>471</v>
      </c>
      <c r="H118" t="s">
        <v>227</v>
      </c>
    </row>
    <row r="119" spans="1:8" x14ac:dyDescent="0.25">
      <c r="A119" s="3">
        <v>1</v>
      </c>
      <c r="B119" t="s">
        <v>236</v>
      </c>
      <c r="E119" t="s">
        <v>366</v>
      </c>
      <c r="F119" t="s">
        <v>471</v>
      </c>
      <c r="H119" t="s">
        <v>227</v>
      </c>
    </row>
    <row r="120" spans="1:8" x14ac:dyDescent="0.25">
      <c r="A120" s="3">
        <v>1</v>
      </c>
      <c r="B120" t="s">
        <v>237</v>
      </c>
      <c r="E120" t="s">
        <v>366</v>
      </c>
      <c r="F120" t="s">
        <v>471</v>
      </c>
      <c r="H120" t="s">
        <v>227</v>
      </c>
    </row>
    <row r="121" spans="1:8" x14ac:dyDescent="0.25">
      <c r="A121" s="3">
        <v>1</v>
      </c>
      <c r="B121" t="s">
        <v>238</v>
      </c>
      <c r="E121" t="s">
        <v>366</v>
      </c>
      <c r="F121" t="s">
        <v>471</v>
      </c>
      <c r="H121" t="s">
        <v>227</v>
      </c>
    </row>
    <row r="122" spans="1:8" x14ac:dyDescent="0.25">
      <c r="A122" s="3">
        <v>1</v>
      </c>
      <c r="B122" t="s">
        <v>239</v>
      </c>
      <c r="E122" t="s">
        <v>366</v>
      </c>
      <c r="F122" t="s">
        <v>471</v>
      </c>
      <c r="H122" t="s">
        <v>227</v>
      </c>
    </row>
    <row r="123" spans="1:8" x14ac:dyDescent="0.25">
      <c r="A123" s="3">
        <v>6</v>
      </c>
      <c r="B123" s="1" t="s">
        <v>162</v>
      </c>
      <c r="C123" t="s">
        <v>474</v>
      </c>
      <c r="D123" t="s">
        <v>365</v>
      </c>
      <c r="E123" t="s">
        <v>366</v>
      </c>
      <c r="F123" t="s">
        <v>475</v>
      </c>
      <c r="H123" t="s">
        <v>338</v>
      </c>
    </row>
    <row r="124" spans="1:8" x14ac:dyDescent="0.25">
      <c r="A124" s="3">
        <f>36+18</f>
        <v>54</v>
      </c>
      <c r="B124" t="s">
        <v>192</v>
      </c>
      <c r="F124" t="s">
        <v>193</v>
      </c>
      <c r="G124" t="s">
        <v>94</v>
      </c>
      <c r="H124" t="s">
        <v>2</v>
      </c>
    </row>
    <row r="125" spans="1:8" x14ac:dyDescent="0.25">
      <c r="A125" s="3">
        <f>11+25+25+25+25+25+25+25+23</f>
        <v>209</v>
      </c>
      <c r="B125" t="s">
        <v>192</v>
      </c>
      <c r="F125" t="s">
        <v>193</v>
      </c>
      <c r="H125" t="s">
        <v>216</v>
      </c>
    </row>
    <row r="126" spans="1:8" x14ac:dyDescent="0.25">
      <c r="A126" s="3">
        <f>2+25+25+25+25+25+25+25+25</f>
        <v>202</v>
      </c>
      <c r="B126" t="s">
        <v>192</v>
      </c>
      <c r="C126" t="s">
        <v>209</v>
      </c>
      <c r="F126" t="s">
        <v>193</v>
      </c>
      <c r="H126" t="s">
        <v>216</v>
      </c>
    </row>
    <row r="127" spans="1:8" x14ac:dyDescent="0.25">
      <c r="A127" s="3">
        <f>2+4+49+3+1</f>
        <v>59</v>
      </c>
      <c r="B127" t="s">
        <v>192</v>
      </c>
      <c r="F127" t="s">
        <v>193</v>
      </c>
      <c r="H127" t="s">
        <v>2</v>
      </c>
    </row>
    <row r="128" spans="1:8" x14ac:dyDescent="0.25">
      <c r="A128" s="3">
        <f>1+25+20</f>
        <v>46</v>
      </c>
      <c r="B128" t="s">
        <v>438</v>
      </c>
      <c r="C128" t="s">
        <v>209</v>
      </c>
      <c r="F128" t="s">
        <v>193</v>
      </c>
      <c r="H128" t="s">
        <v>2</v>
      </c>
    </row>
    <row r="129" spans="1:8" x14ac:dyDescent="0.25">
      <c r="A129" s="3">
        <v>11</v>
      </c>
      <c r="B129" s="2" t="s">
        <v>438</v>
      </c>
      <c r="C129" t="s">
        <v>209</v>
      </c>
      <c r="E129" t="s">
        <v>432</v>
      </c>
      <c r="F129" t="s">
        <v>193</v>
      </c>
      <c r="G129" t="s">
        <v>94</v>
      </c>
      <c r="H129" t="s">
        <v>2</v>
      </c>
    </row>
    <row r="130" spans="1:8" x14ac:dyDescent="0.25">
      <c r="A130" s="3">
        <v>1</v>
      </c>
      <c r="F130" t="s">
        <v>38</v>
      </c>
      <c r="H130" t="s">
        <v>2</v>
      </c>
    </row>
    <row r="131" spans="1:8" x14ac:dyDescent="0.25">
      <c r="A131" s="3">
        <v>1</v>
      </c>
      <c r="B131" t="s">
        <v>135</v>
      </c>
      <c r="D131" s="7" t="s">
        <v>365</v>
      </c>
      <c r="E131" t="s">
        <v>366</v>
      </c>
      <c r="F131" t="s">
        <v>426</v>
      </c>
      <c r="G131" t="s">
        <v>101</v>
      </c>
      <c r="H131" t="s">
        <v>2</v>
      </c>
    </row>
    <row r="132" spans="1:8" x14ac:dyDescent="0.25">
      <c r="A132" s="3">
        <v>1</v>
      </c>
      <c r="B132" t="s">
        <v>136</v>
      </c>
      <c r="D132" s="7" t="s">
        <v>365</v>
      </c>
      <c r="E132" t="s">
        <v>366</v>
      </c>
      <c r="F132" t="s">
        <v>426</v>
      </c>
      <c r="G132" t="s">
        <v>111</v>
      </c>
      <c r="H132" t="s">
        <v>2</v>
      </c>
    </row>
    <row r="133" spans="1:8" x14ac:dyDescent="0.25">
      <c r="A133" s="3">
        <v>5</v>
      </c>
      <c r="B133" t="s">
        <v>258</v>
      </c>
      <c r="D133" s="7" t="s">
        <v>365</v>
      </c>
      <c r="E133" t="s">
        <v>366</v>
      </c>
      <c r="F133" t="s">
        <v>425</v>
      </c>
      <c r="H133" t="s">
        <v>227</v>
      </c>
    </row>
    <row r="134" spans="1:8" x14ac:dyDescent="0.25">
      <c r="A134" s="3">
        <v>6</v>
      </c>
      <c r="B134" t="s">
        <v>131</v>
      </c>
      <c r="D134" s="7" t="s">
        <v>365</v>
      </c>
      <c r="E134" t="s">
        <v>366</v>
      </c>
      <c r="F134" t="s">
        <v>425</v>
      </c>
      <c r="H134" t="s">
        <v>2</v>
      </c>
    </row>
    <row r="135" spans="1:8" x14ac:dyDescent="0.25">
      <c r="A135" s="3">
        <v>1</v>
      </c>
      <c r="D135" s="7"/>
      <c r="F135" t="s">
        <v>39</v>
      </c>
      <c r="H135" t="s">
        <v>2</v>
      </c>
    </row>
    <row r="136" spans="1:8" x14ac:dyDescent="0.25">
      <c r="A136" s="3">
        <v>1</v>
      </c>
      <c r="B136" s="7" t="s">
        <v>175</v>
      </c>
      <c r="C136" s="7"/>
      <c r="D136" s="7" t="s">
        <v>365</v>
      </c>
      <c r="E136" s="7"/>
      <c r="F136" t="s">
        <v>176</v>
      </c>
      <c r="G136" t="s">
        <v>106</v>
      </c>
      <c r="H136" t="s">
        <v>2</v>
      </c>
    </row>
    <row r="137" spans="1:8" x14ac:dyDescent="0.25">
      <c r="A137" s="3">
        <v>4</v>
      </c>
      <c r="B137" s="7" t="s">
        <v>175</v>
      </c>
      <c r="C137" s="7"/>
      <c r="D137" s="7" t="s">
        <v>365</v>
      </c>
      <c r="E137" s="7"/>
      <c r="F137" t="s">
        <v>176</v>
      </c>
      <c r="G137" t="s">
        <v>144</v>
      </c>
      <c r="H137" t="s">
        <v>2</v>
      </c>
    </row>
    <row r="138" spans="1:8" x14ac:dyDescent="0.25">
      <c r="A138" s="3">
        <f>21+3</f>
        <v>24</v>
      </c>
      <c r="E138" t="s">
        <v>359</v>
      </c>
      <c r="F138" t="s">
        <v>391</v>
      </c>
      <c r="H138" t="s">
        <v>227</v>
      </c>
    </row>
    <row r="139" spans="1:8" x14ac:dyDescent="0.25">
      <c r="A139" s="3">
        <v>1</v>
      </c>
      <c r="B139" s="1" t="s">
        <v>60</v>
      </c>
      <c r="C139" s="1"/>
      <c r="D139" s="1"/>
      <c r="E139" t="s">
        <v>359</v>
      </c>
      <c r="F139" t="s">
        <v>391</v>
      </c>
      <c r="G139" t="s">
        <v>102</v>
      </c>
      <c r="H139" t="s">
        <v>2</v>
      </c>
    </row>
    <row r="140" spans="1:8" x14ac:dyDescent="0.25">
      <c r="A140" s="3">
        <v>2</v>
      </c>
      <c r="B140" t="s">
        <v>143</v>
      </c>
      <c r="E140" t="s">
        <v>359</v>
      </c>
      <c r="F140" t="s">
        <v>391</v>
      </c>
      <c r="G140" t="s">
        <v>144</v>
      </c>
      <c r="H140" t="s">
        <v>2</v>
      </c>
    </row>
    <row r="141" spans="1:8" x14ac:dyDescent="0.25">
      <c r="A141" s="3">
        <v>1</v>
      </c>
      <c r="B141" s="7" t="s">
        <v>168</v>
      </c>
      <c r="C141" s="7"/>
      <c r="D141" s="7"/>
      <c r="E141" t="s">
        <v>359</v>
      </c>
      <c r="F141" s="7" t="s">
        <v>391</v>
      </c>
      <c r="G141" t="s">
        <v>169</v>
      </c>
      <c r="H141" t="s">
        <v>2</v>
      </c>
    </row>
    <row r="142" spans="1:8" x14ac:dyDescent="0.25">
      <c r="A142" s="3">
        <v>19</v>
      </c>
      <c r="B142" t="s">
        <v>170</v>
      </c>
      <c r="E142" t="s">
        <v>359</v>
      </c>
      <c r="F142" t="s">
        <v>391</v>
      </c>
      <c r="G142" t="s">
        <v>100</v>
      </c>
      <c r="H142" t="s">
        <v>2</v>
      </c>
    </row>
    <row r="143" spans="1:8" x14ac:dyDescent="0.25">
      <c r="A143" s="3">
        <v>28</v>
      </c>
      <c r="B143" t="s">
        <v>170</v>
      </c>
      <c r="E143" t="s">
        <v>359</v>
      </c>
      <c r="F143" t="s">
        <v>391</v>
      </c>
      <c r="G143" t="s">
        <v>171</v>
      </c>
      <c r="H143" t="s">
        <v>2</v>
      </c>
    </row>
    <row r="144" spans="1:8" x14ac:dyDescent="0.25">
      <c r="A144" s="3">
        <v>1</v>
      </c>
      <c r="B144" t="s">
        <v>172</v>
      </c>
      <c r="E144" t="s">
        <v>359</v>
      </c>
      <c r="F144" t="s">
        <v>391</v>
      </c>
      <c r="G144" t="s">
        <v>144</v>
      </c>
      <c r="H144" t="s">
        <v>2</v>
      </c>
    </row>
    <row r="145" spans="1:8" x14ac:dyDescent="0.25">
      <c r="A145" s="3">
        <v>1</v>
      </c>
      <c r="B145" t="s">
        <v>172</v>
      </c>
      <c r="E145" t="s">
        <v>359</v>
      </c>
      <c r="F145" t="s">
        <v>391</v>
      </c>
      <c r="G145" t="s">
        <v>171</v>
      </c>
      <c r="H145" t="s">
        <v>2</v>
      </c>
    </row>
    <row r="146" spans="1:8" x14ac:dyDescent="0.25">
      <c r="A146" s="3">
        <v>1</v>
      </c>
      <c r="B146" t="s">
        <v>170</v>
      </c>
      <c r="E146" t="s">
        <v>359</v>
      </c>
      <c r="F146" t="s">
        <v>391</v>
      </c>
      <c r="G146" t="s">
        <v>171</v>
      </c>
      <c r="H146" t="s">
        <v>227</v>
      </c>
    </row>
    <row r="147" spans="1:8" x14ac:dyDescent="0.25">
      <c r="A147" s="3">
        <v>25</v>
      </c>
      <c r="B147" t="s">
        <v>170</v>
      </c>
      <c r="E147" t="s">
        <v>359</v>
      </c>
      <c r="F147" t="s">
        <v>391</v>
      </c>
      <c r="G147" t="s">
        <v>171</v>
      </c>
      <c r="H147" t="s">
        <v>227</v>
      </c>
    </row>
    <row r="148" spans="1:8" x14ac:dyDescent="0.25">
      <c r="A148" s="3">
        <v>13</v>
      </c>
      <c r="B148" t="s">
        <v>170</v>
      </c>
      <c r="E148" t="s">
        <v>359</v>
      </c>
      <c r="F148" t="s">
        <v>391</v>
      </c>
      <c r="G148" t="s">
        <v>100</v>
      </c>
      <c r="H148" t="s">
        <v>227</v>
      </c>
    </row>
    <row r="149" spans="1:8" x14ac:dyDescent="0.25">
      <c r="A149" s="3">
        <v>40</v>
      </c>
      <c r="B149" t="s">
        <v>170</v>
      </c>
      <c r="E149" t="s">
        <v>359</v>
      </c>
      <c r="F149" t="s">
        <v>391</v>
      </c>
      <c r="G149" t="s">
        <v>256</v>
      </c>
      <c r="H149" t="s">
        <v>227</v>
      </c>
    </row>
    <row r="150" spans="1:8" x14ac:dyDescent="0.25">
      <c r="A150" s="3">
        <v>1</v>
      </c>
      <c r="B150" t="s">
        <v>74</v>
      </c>
      <c r="E150" t="s">
        <v>359</v>
      </c>
      <c r="F150" t="s">
        <v>391</v>
      </c>
      <c r="H150" t="s">
        <v>227</v>
      </c>
    </row>
    <row r="151" spans="1:8" x14ac:dyDescent="0.25">
      <c r="A151" s="3">
        <v>1</v>
      </c>
      <c r="B151" s="1" t="s">
        <v>61</v>
      </c>
      <c r="C151" s="1"/>
      <c r="D151" s="1"/>
      <c r="E151" t="s">
        <v>359</v>
      </c>
      <c r="F151" t="s">
        <v>391</v>
      </c>
      <c r="G151" t="s">
        <v>103</v>
      </c>
      <c r="H151" t="s">
        <v>2</v>
      </c>
    </row>
    <row r="152" spans="1:8" x14ac:dyDescent="0.25">
      <c r="A152" s="3">
        <v>1</v>
      </c>
      <c r="D152" t="s">
        <v>242</v>
      </c>
      <c r="E152" t="s">
        <v>366</v>
      </c>
      <c r="F152" t="s">
        <v>424</v>
      </c>
      <c r="G152" t="s">
        <v>96</v>
      </c>
      <c r="H152" t="s">
        <v>227</v>
      </c>
    </row>
    <row r="153" spans="1:8" x14ac:dyDescent="0.25">
      <c r="A153" s="3">
        <f>84+61+43+1+3</f>
        <v>192</v>
      </c>
      <c r="C153" t="s">
        <v>203</v>
      </c>
      <c r="E153" t="s">
        <v>408</v>
      </c>
      <c r="F153" t="s">
        <v>123</v>
      </c>
      <c r="H153" t="s">
        <v>216</v>
      </c>
    </row>
    <row r="154" spans="1:8" x14ac:dyDescent="0.25">
      <c r="A154" s="3">
        <f>28+36+27+40+27+43+37+33</f>
        <v>271</v>
      </c>
      <c r="C154" t="s">
        <v>202</v>
      </c>
      <c r="E154" t="s">
        <v>408</v>
      </c>
      <c r="F154" t="s">
        <v>123</v>
      </c>
      <c r="H154" t="s">
        <v>216</v>
      </c>
    </row>
    <row r="155" spans="1:8" x14ac:dyDescent="0.25">
      <c r="A155" s="3">
        <v>1</v>
      </c>
      <c r="C155" t="s">
        <v>203</v>
      </c>
      <c r="E155" t="s">
        <v>408</v>
      </c>
      <c r="F155" t="s">
        <v>123</v>
      </c>
      <c r="H155" t="s">
        <v>227</v>
      </c>
    </row>
    <row r="156" spans="1:8" x14ac:dyDescent="0.25">
      <c r="A156" s="3">
        <f>34+15+14+5</f>
        <v>68</v>
      </c>
      <c r="C156" t="s">
        <v>202</v>
      </c>
      <c r="E156" t="s">
        <v>408</v>
      </c>
      <c r="F156" t="s">
        <v>123</v>
      </c>
      <c r="H156" t="s">
        <v>338</v>
      </c>
    </row>
    <row r="157" spans="1:8" x14ac:dyDescent="0.25">
      <c r="A157" s="3">
        <f>47+18+4+1</f>
        <v>70</v>
      </c>
      <c r="C157" t="s">
        <v>203</v>
      </c>
      <c r="E157" t="s">
        <v>408</v>
      </c>
      <c r="F157" t="s">
        <v>123</v>
      </c>
      <c r="H157" t="s">
        <v>338</v>
      </c>
    </row>
    <row r="158" spans="1:8" x14ac:dyDescent="0.25">
      <c r="A158" s="3">
        <v>6</v>
      </c>
      <c r="B158" t="s">
        <v>130</v>
      </c>
      <c r="C158" t="s">
        <v>69</v>
      </c>
      <c r="F158" t="s">
        <v>361</v>
      </c>
      <c r="H158" t="s">
        <v>2</v>
      </c>
    </row>
    <row r="159" spans="1:8" x14ac:dyDescent="0.25">
      <c r="A159" s="3">
        <v>2</v>
      </c>
      <c r="B159" t="s">
        <v>71</v>
      </c>
      <c r="D159" t="s">
        <v>363</v>
      </c>
      <c r="E159" t="s">
        <v>359</v>
      </c>
      <c r="F159" t="s">
        <v>373</v>
      </c>
      <c r="G159" t="s">
        <v>96</v>
      </c>
      <c r="H159" t="s">
        <v>2</v>
      </c>
    </row>
    <row r="160" spans="1:8" x14ac:dyDescent="0.25">
      <c r="A160" s="3">
        <v>1</v>
      </c>
      <c r="D160" t="s">
        <v>363</v>
      </c>
      <c r="E160" t="s">
        <v>359</v>
      </c>
      <c r="F160" t="s">
        <v>373</v>
      </c>
      <c r="H160" t="s">
        <v>2</v>
      </c>
    </row>
    <row r="161" spans="1:8" x14ac:dyDescent="0.25">
      <c r="A161" s="3">
        <v>1</v>
      </c>
      <c r="B161" t="s">
        <v>86</v>
      </c>
      <c r="D161" s="7" t="s">
        <v>365</v>
      </c>
      <c r="E161" s="7" t="s">
        <v>359</v>
      </c>
      <c r="F161" t="s">
        <v>373</v>
      </c>
      <c r="G161" t="s">
        <v>100</v>
      </c>
      <c r="H161" t="s">
        <v>2</v>
      </c>
    </row>
    <row r="162" spans="1:8" x14ac:dyDescent="0.25">
      <c r="A162" s="3">
        <v>1</v>
      </c>
      <c r="B162" t="s">
        <v>121</v>
      </c>
      <c r="E162" t="s">
        <v>366</v>
      </c>
      <c r="F162" t="s">
        <v>122</v>
      </c>
      <c r="H162" t="s">
        <v>2</v>
      </c>
    </row>
    <row r="163" spans="1:8" x14ac:dyDescent="0.25">
      <c r="A163" s="3">
        <v>1</v>
      </c>
      <c r="E163" t="s">
        <v>359</v>
      </c>
      <c r="F163" t="s">
        <v>392</v>
      </c>
      <c r="H163" t="s">
        <v>227</v>
      </c>
    </row>
    <row r="164" spans="1:8" x14ac:dyDescent="0.25">
      <c r="A164" s="3">
        <v>1</v>
      </c>
      <c r="B164" t="s">
        <v>182</v>
      </c>
      <c r="E164" t="s">
        <v>359</v>
      </c>
      <c r="F164" t="s">
        <v>393</v>
      </c>
      <c r="G164" t="s">
        <v>169</v>
      </c>
      <c r="H164" t="s">
        <v>2</v>
      </c>
    </row>
    <row r="165" spans="1:8" x14ac:dyDescent="0.25">
      <c r="A165" s="3">
        <v>20</v>
      </c>
      <c r="C165" t="s">
        <v>70</v>
      </c>
      <c r="E165" t="s">
        <v>359</v>
      </c>
      <c r="F165" t="s">
        <v>394</v>
      </c>
      <c r="H165" t="s">
        <v>342</v>
      </c>
    </row>
    <row r="166" spans="1:8" x14ac:dyDescent="0.25">
      <c r="A166" s="3">
        <f>2+3+2</f>
        <v>7</v>
      </c>
      <c r="E166" t="s">
        <v>359</v>
      </c>
      <c r="F166" t="s">
        <v>395</v>
      </c>
      <c r="H166" t="s">
        <v>227</v>
      </c>
    </row>
    <row r="167" spans="1:8" x14ac:dyDescent="0.25">
      <c r="A167" s="3">
        <v>1</v>
      </c>
      <c r="E167" t="s">
        <v>359</v>
      </c>
      <c r="F167" t="s">
        <v>396</v>
      </c>
      <c r="H167" t="s">
        <v>227</v>
      </c>
    </row>
    <row r="168" spans="1:8" x14ac:dyDescent="0.25">
      <c r="A168" s="3">
        <v>1</v>
      </c>
      <c r="B168" t="s">
        <v>67</v>
      </c>
      <c r="F168" t="s">
        <v>68</v>
      </c>
      <c r="H168" t="s">
        <v>2</v>
      </c>
    </row>
    <row r="169" spans="1:8" x14ac:dyDescent="0.25">
      <c r="A169" s="3">
        <v>1</v>
      </c>
      <c r="F169" t="s">
        <v>21</v>
      </c>
      <c r="H169" t="s">
        <v>2</v>
      </c>
    </row>
    <row r="170" spans="1:8" x14ac:dyDescent="0.25">
      <c r="A170" s="3">
        <v>1</v>
      </c>
      <c r="B170" t="s">
        <v>9</v>
      </c>
      <c r="E170" t="s">
        <v>346</v>
      </c>
      <c r="F170" t="s">
        <v>355</v>
      </c>
      <c r="H170" t="s">
        <v>2</v>
      </c>
    </row>
    <row r="171" spans="1:8" x14ac:dyDescent="0.25">
      <c r="A171" s="3">
        <v>1</v>
      </c>
      <c r="E171" t="s">
        <v>366</v>
      </c>
      <c r="F171" t="s">
        <v>462</v>
      </c>
      <c r="H171" t="s">
        <v>2</v>
      </c>
    </row>
    <row r="172" spans="1:8" x14ac:dyDescent="0.25">
      <c r="A172" s="3">
        <v>2</v>
      </c>
      <c r="B172" t="s">
        <v>137</v>
      </c>
      <c r="F172" t="s">
        <v>138</v>
      </c>
      <c r="H172" t="s">
        <v>2</v>
      </c>
    </row>
    <row r="173" spans="1:8" x14ac:dyDescent="0.25">
      <c r="A173" s="3">
        <v>3</v>
      </c>
      <c r="B173" t="s">
        <v>124</v>
      </c>
      <c r="F173" t="s">
        <v>125</v>
      </c>
      <c r="G173" t="s">
        <v>126</v>
      </c>
      <c r="H173" t="s">
        <v>2</v>
      </c>
    </row>
    <row r="174" spans="1:8" x14ac:dyDescent="0.25">
      <c r="A174" s="3">
        <v>1</v>
      </c>
      <c r="C174" t="s">
        <v>220</v>
      </c>
      <c r="E174" t="s">
        <v>366</v>
      </c>
      <c r="F174" t="s">
        <v>423</v>
      </c>
      <c r="H174" t="s">
        <v>227</v>
      </c>
    </row>
    <row r="175" spans="1:8" x14ac:dyDescent="0.25">
      <c r="A175" s="3">
        <v>1</v>
      </c>
      <c r="B175" s="1"/>
      <c r="C175" s="1" t="s">
        <v>69</v>
      </c>
      <c r="D175" s="1"/>
      <c r="E175" s="1"/>
      <c r="F175" t="s">
        <v>105</v>
      </c>
      <c r="G175" t="s">
        <v>88</v>
      </c>
      <c r="H175" t="s">
        <v>2</v>
      </c>
    </row>
    <row r="176" spans="1:8" x14ac:dyDescent="0.25">
      <c r="A176" s="3">
        <v>1</v>
      </c>
      <c r="B176" s="1"/>
      <c r="C176" s="1" t="s">
        <v>70</v>
      </c>
      <c r="D176" s="1"/>
      <c r="E176" s="1"/>
      <c r="F176" t="s">
        <v>105</v>
      </c>
      <c r="G176" t="s">
        <v>104</v>
      </c>
      <c r="H176" t="s">
        <v>2</v>
      </c>
    </row>
    <row r="177" spans="1:8" x14ac:dyDescent="0.25">
      <c r="A177" s="3">
        <v>11</v>
      </c>
      <c r="F177" t="s">
        <v>105</v>
      </c>
      <c r="H177" t="s">
        <v>227</v>
      </c>
    </row>
    <row r="178" spans="1:8" x14ac:dyDescent="0.25">
      <c r="A178" s="3">
        <v>5</v>
      </c>
      <c r="F178" t="s">
        <v>105</v>
      </c>
      <c r="H178" t="s">
        <v>2</v>
      </c>
    </row>
    <row r="179" spans="1:8" x14ac:dyDescent="0.25">
      <c r="A179" s="3">
        <v>2</v>
      </c>
      <c r="B179" s="1" t="s">
        <v>82</v>
      </c>
      <c r="C179" s="1"/>
      <c r="D179" s="1"/>
      <c r="E179" t="s">
        <v>366</v>
      </c>
      <c r="F179" t="s">
        <v>422</v>
      </c>
      <c r="G179" t="s">
        <v>87</v>
      </c>
      <c r="H179" t="s">
        <v>2</v>
      </c>
    </row>
    <row r="180" spans="1:8" x14ac:dyDescent="0.25">
      <c r="A180" s="3">
        <v>21</v>
      </c>
      <c r="F180" t="s">
        <v>306</v>
      </c>
      <c r="G180" t="s">
        <v>94</v>
      </c>
      <c r="H180" t="s">
        <v>2</v>
      </c>
    </row>
    <row r="181" spans="1:8" x14ac:dyDescent="0.25">
      <c r="A181" s="3">
        <v>1</v>
      </c>
      <c r="F181" t="s">
        <v>20</v>
      </c>
      <c r="H181" t="s">
        <v>2</v>
      </c>
    </row>
    <row r="182" spans="1:8" x14ac:dyDescent="0.25">
      <c r="A182" s="3">
        <v>1</v>
      </c>
      <c r="B182" t="s">
        <v>120</v>
      </c>
      <c r="E182" t="s">
        <v>366</v>
      </c>
      <c r="F182" t="s">
        <v>347</v>
      </c>
      <c r="G182" t="s">
        <v>93</v>
      </c>
      <c r="H182" t="s">
        <v>2</v>
      </c>
    </row>
    <row r="183" spans="1:8" x14ac:dyDescent="0.25">
      <c r="A183" s="3">
        <v>1</v>
      </c>
      <c r="B183" t="s">
        <v>71</v>
      </c>
      <c r="E183" t="s">
        <v>366</v>
      </c>
      <c r="F183" t="s">
        <v>347</v>
      </c>
      <c r="H183" t="s">
        <v>227</v>
      </c>
    </row>
    <row r="184" spans="1:8" x14ac:dyDescent="0.25">
      <c r="A184" s="3">
        <v>102</v>
      </c>
      <c r="C184" t="s">
        <v>202</v>
      </c>
      <c r="E184" t="s">
        <v>408</v>
      </c>
      <c r="F184" t="s">
        <v>347</v>
      </c>
      <c r="H184" t="s">
        <v>216</v>
      </c>
    </row>
    <row r="185" spans="1:8" x14ac:dyDescent="0.25">
      <c r="A185" s="3">
        <v>1</v>
      </c>
      <c r="C185" t="s">
        <v>202</v>
      </c>
      <c r="E185" t="s">
        <v>408</v>
      </c>
      <c r="F185" t="s">
        <v>347</v>
      </c>
      <c r="H185" t="s">
        <v>227</v>
      </c>
    </row>
    <row r="186" spans="1:8" x14ac:dyDescent="0.25">
      <c r="A186" s="3">
        <v>22</v>
      </c>
      <c r="E186" t="s">
        <v>408</v>
      </c>
      <c r="F186" t="s">
        <v>347</v>
      </c>
      <c r="H186" t="s">
        <v>338</v>
      </c>
    </row>
    <row r="187" spans="1:8" x14ac:dyDescent="0.25">
      <c r="A187" s="3">
        <v>1</v>
      </c>
      <c r="B187" t="s">
        <v>73</v>
      </c>
      <c r="C187" t="s">
        <v>69</v>
      </c>
      <c r="F187" t="s">
        <v>347</v>
      </c>
      <c r="G187" t="s">
        <v>93</v>
      </c>
      <c r="H187" t="s">
        <v>2</v>
      </c>
    </row>
    <row r="188" spans="1:8" x14ac:dyDescent="0.25">
      <c r="A188" s="3">
        <v>1</v>
      </c>
      <c r="B188" t="s">
        <v>7</v>
      </c>
      <c r="E188" t="s">
        <v>346</v>
      </c>
      <c r="F188" t="s">
        <v>347</v>
      </c>
      <c r="G188" t="s">
        <v>101</v>
      </c>
      <c r="H188" t="s">
        <v>2</v>
      </c>
    </row>
    <row r="189" spans="1:8" x14ac:dyDescent="0.25">
      <c r="A189" s="3">
        <v>2</v>
      </c>
      <c r="C189" t="s">
        <v>282</v>
      </c>
      <c r="F189" t="s">
        <v>283</v>
      </c>
      <c r="H189" t="s">
        <v>227</v>
      </c>
    </row>
    <row r="190" spans="1:8" x14ac:dyDescent="0.25">
      <c r="A190" s="3">
        <v>1</v>
      </c>
      <c r="C190" t="s">
        <v>70</v>
      </c>
      <c r="F190" t="s">
        <v>284</v>
      </c>
      <c r="H190" t="s">
        <v>227</v>
      </c>
    </row>
    <row r="191" spans="1:8" x14ac:dyDescent="0.25">
      <c r="A191" s="3">
        <v>1</v>
      </c>
      <c r="C191" t="s">
        <v>69</v>
      </c>
      <c r="F191" t="s">
        <v>285</v>
      </c>
      <c r="H191" t="s">
        <v>227</v>
      </c>
    </row>
    <row r="192" spans="1:8" x14ac:dyDescent="0.25">
      <c r="A192" s="3">
        <v>2</v>
      </c>
      <c r="F192" t="s">
        <v>492</v>
      </c>
      <c r="H192" t="s">
        <v>2</v>
      </c>
    </row>
    <row r="193" spans="1:8" x14ac:dyDescent="0.25">
      <c r="A193" s="3">
        <v>1</v>
      </c>
      <c r="C193" t="s">
        <v>499</v>
      </c>
      <c r="E193" t="s">
        <v>359</v>
      </c>
      <c r="F193" t="s">
        <v>500</v>
      </c>
      <c r="G193" t="s">
        <v>322</v>
      </c>
      <c r="H193" t="s">
        <v>2</v>
      </c>
    </row>
    <row r="194" spans="1:8" x14ac:dyDescent="0.25">
      <c r="A194" s="3">
        <v>3</v>
      </c>
      <c r="C194" t="s">
        <v>220</v>
      </c>
      <c r="F194" t="s">
        <v>286</v>
      </c>
      <c r="H194" t="s">
        <v>227</v>
      </c>
    </row>
    <row r="195" spans="1:8" x14ac:dyDescent="0.25">
      <c r="A195" s="3">
        <v>2</v>
      </c>
      <c r="C195" t="s">
        <v>69</v>
      </c>
      <c r="F195" t="s">
        <v>286</v>
      </c>
      <c r="G195" t="s">
        <v>106</v>
      </c>
      <c r="H195" t="s">
        <v>227</v>
      </c>
    </row>
    <row r="196" spans="1:8" x14ac:dyDescent="0.25">
      <c r="A196" s="3">
        <v>1</v>
      </c>
      <c r="C196" t="s">
        <v>70</v>
      </c>
      <c r="F196" t="s">
        <v>286</v>
      </c>
      <c r="G196" t="s">
        <v>94</v>
      </c>
      <c r="H196" t="s">
        <v>227</v>
      </c>
    </row>
    <row r="197" spans="1:8" x14ac:dyDescent="0.25">
      <c r="A197" s="3">
        <v>4</v>
      </c>
      <c r="C197" t="s">
        <v>70</v>
      </c>
      <c r="F197" t="s">
        <v>286</v>
      </c>
      <c r="H197" t="s">
        <v>2</v>
      </c>
    </row>
    <row r="198" spans="1:8" x14ac:dyDescent="0.25">
      <c r="A198" s="3">
        <v>4</v>
      </c>
      <c r="C198" t="s">
        <v>220</v>
      </c>
      <c r="F198" t="s">
        <v>286</v>
      </c>
      <c r="H198" t="s">
        <v>2</v>
      </c>
    </row>
    <row r="199" spans="1:8" x14ac:dyDescent="0.25">
      <c r="A199" s="3">
        <v>1</v>
      </c>
      <c r="C199" t="s">
        <v>69</v>
      </c>
      <c r="F199" t="s">
        <v>286</v>
      </c>
      <c r="H199" t="s">
        <v>2</v>
      </c>
    </row>
    <row r="200" spans="1:8" x14ac:dyDescent="0.25">
      <c r="A200" s="3">
        <v>1</v>
      </c>
      <c r="C200" t="s">
        <v>69</v>
      </c>
      <c r="E200" t="s">
        <v>359</v>
      </c>
      <c r="F200" t="s">
        <v>286</v>
      </c>
      <c r="G200" t="s">
        <v>106</v>
      </c>
      <c r="H200" t="s">
        <v>227</v>
      </c>
    </row>
    <row r="201" spans="1:8" x14ac:dyDescent="0.25">
      <c r="A201" s="3">
        <v>1</v>
      </c>
      <c r="C201" t="s">
        <v>69</v>
      </c>
      <c r="E201" t="s">
        <v>359</v>
      </c>
      <c r="F201" t="s">
        <v>286</v>
      </c>
      <c r="G201" t="s">
        <v>221</v>
      </c>
      <c r="H201" t="s">
        <v>227</v>
      </c>
    </row>
    <row r="202" spans="1:8" x14ac:dyDescent="0.25">
      <c r="A202" s="3">
        <v>1</v>
      </c>
      <c r="C202" t="s">
        <v>70</v>
      </c>
      <c r="E202" t="s">
        <v>359</v>
      </c>
      <c r="F202" t="s">
        <v>286</v>
      </c>
      <c r="G202" t="s">
        <v>96</v>
      </c>
      <c r="H202" t="s">
        <v>2</v>
      </c>
    </row>
    <row r="203" spans="1:8" x14ac:dyDescent="0.25">
      <c r="A203" s="3">
        <v>1</v>
      </c>
      <c r="C203" t="s">
        <v>70</v>
      </c>
      <c r="E203" t="s">
        <v>359</v>
      </c>
      <c r="F203" t="s">
        <v>286</v>
      </c>
      <c r="G203" t="s">
        <v>95</v>
      </c>
      <c r="H203" t="s">
        <v>2</v>
      </c>
    </row>
    <row r="204" spans="1:8" x14ac:dyDescent="0.25">
      <c r="A204" s="3">
        <v>4</v>
      </c>
      <c r="C204" t="s">
        <v>69</v>
      </c>
      <c r="E204" t="s">
        <v>359</v>
      </c>
      <c r="F204" t="s">
        <v>286</v>
      </c>
      <c r="G204" t="s">
        <v>96</v>
      </c>
      <c r="H204" t="s">
        <v>2</v>
      </c>
    </row>
    <row r="205" spans="1:8" x14ac:dyDescent="0.25">
      <c r="A205" s="3">
        <v>4</v>
      </c>
      <c r="C205" t="s">
        <v>69</v>
      </c>
      <c r="E205" t="s">
        <v>359</v>
      </c>
      <c r="F205" t="s">
        <v>286</v>
      </c>
      <c r="G205" t="s">
        <v>106</v>
      </c>
      <c r="H205" t="s">
        <v>2</v>
      </c>
    </row>
    <row r="206" spans="1:8" x14ac:dyDescent="0.25">
      <c r="A206" s="3">
        <v>3</v>
      </c>
      <c r="C206" t="s">
        <v>69</v>
      </c>
      <c r="E206" t="s">
        <v>359</v>
      </c>
      <c r="F206" t="s">
        <v>286</v>
      </c>
      <c r="G206" t="s">
        <v>221</v>
      </c>
      <c r="H206" t="s">
        <v>2</v>
      </c>
    </row>
    <row r="207" spans="1:8" x14ac:dyDescent="0.25">
      <c r="A207" s="3">
        <v>2</v>
      </c>
      <c r="B207" t="s">
        <v>115</v>
      </c>
      <c r="E207" t="s">
        <v>346</v>
      </c>
      <c r="F207" t="s">
        <v>286</v>
      </c>
      <c r="H207" t="s">
        <v>2</v>
      </c>
    </row>
    <row r="208" spans="1:8" x14ac:dyDescent="0.25">
      <c r="A208" s="3">
        <v>1</v>
      </c>
      <c r="B208" s="1" t="s">
        <v>63</v>
      </c>
      <c r="C208" s="1"/>
      <c r="D208" s="1"/>
      <c r="E208" t="s">
        <v>366</v>
      </c>
      <c r="F208" t="s">
        <v>421</v>
      </c>
      <c r="H208" t="s">
        <v>2</v>
      </c>
    </row>
    <row r="209" spans="1:8" x14ac:dyDescent="0.25">
      <c r="A209" s="3">
        <v>2</v>
      </c>
      <c r="E209" t="s">
        <v>366</v>
      </c>
      <c r="F209" t="s">
        <v>421</v>
      </c>
      <c r="G209" t="s">
        <v>87</v>
      </c>
      <c r="H209" t="s">
        <v>227</v>
      </c>
    </row>
    <row r="210" spans="1:8" x14ac:dyDescent="0.25">
      <c r="A210" s="3">
        <v>3</v>
      </c>
      <c r="E210" t="s">
        <v>366</v>
      </c>
      <c r="F210" t="s">
        <v>421</v>
      </c>
      <c r="G210" t="s">
        <v>142</v>
      </c>
      <c r="H210" t="s">
        <v>227</v>
      </c>
    </row>
    <row r="211" spans="1:8" x14ac:dyDescent="0.25">
      <c r="A211" s="13">
        <v>1</v>
      </c>
      <c r="B211" s="14"/>
      <c r="C211" s="14"/>
      <c r="D211" s="14"/>
      <c r="E211" s="14" t="s">
        <v>346</v>
      </c>
      <c r="F211" s="14" t="s">
        <v>409</v>
      </c>
      <c r="G211" s="14"/>
      <c r="H211" t="s">
        <v>2</v>
      </c>
    </row>
    <row r="212" spans="1:8" x14ac:dyDescent="0.25">
      <c r="A212" s="3">
        <v>6</v>
      </c>
      <c r="E212" t="s">
        <v>408</v>
      </c>
      <c r="F212" t="s">
        <v>409</v>
      </c>
      <c r="H212" t="s">
        <v>338</v>
      </c>
    </row>
    <row r="213" spans="1:8" x14ac:dyDescent="0.25">
      <c r="A213" s="3">
        <v>1</v>
      </c>
      <c r="B213" t="s">
        <v>59</v>
      </c>
      <c r="E213" t="s">
        <v>432</v>
      </c>
      <c r="F213" t="s">
        <v>374</v>
      </c>
      <c r="G213" t="s">
        <v>142</v>
      </c>
      <c r="H213" t="s">
        <v>2</v>
      </c>
    </row>
    <row r="214" spans="1:8" x14ac:dyDescent="0.25">
      <c r="A214" s="3">
        <v>1</v>
      </c>
      <c r="B214" t="s">
        <v>232</v>
      </c>
      <c r="E214" t="s">
        <v>366</v>
      </c>
      <c r="F214" t="s">
        <v>374</v>
      </c>
      <c r="G214" t="s">
        <v>111</v>
      </c>
      <c r="H214" t="s">
        <v>227</v>
      </c>
    </row>
    <row r="215" spans="1:8" x14ac:dyDescent="0.25">
      <c r="A215" s="3">
        <v>3</v>
      </c>
      <c r="B215" t="s">
        <v>32</v>
      </c>
      <c r="E215" t="s">
        <v>359</v>
      </c>
      <c r="F215" t="s">
        <v>374</v>
      </c>
      <c r="G215" t="s">
        <v>94</v>
      </c>
      <c r="H215" t="s">
        <v>2</v>
      </c>
    </row>
    <row r="216" spans="1:8" x14ac:dyDescent="0.25">
      <c r="A216" s="3">
        <v>4</v>
      </c>
      <c r="B216" t="s">
        <v>173</v>
      </c>
      <c r="E216" t="s">
        <v>359</v>
      </c>
      <c r="F216" t="s">
        <v>374</v>
      </c>
      <c r="G216" t="s">
        <v>95</v>
      </c>
      <c r="H216" t="s">
        <v>2</v>
      </c>
    </row>
    <row r="217" spans="1:8" x14ac:dyDescent="0.25">
      <c r="A217" s="3">
        <v>2</v>
      </c>
      <c r="B217" t="s">
        <v>262</v>
      </c>
      <c r="E217" t="s">
        <v>359</v>
      </c>
      <c r="F217" t="s">
        <v>374</v>
      </c>
      <c r="H217" t="s">
        <v>227</v>
      </c>
    </row>
    <row r="218" spans="1:8" x14ac:dyDescent="0.25">
      <c r="A218" s="3">
        <v>3</v>
      </c>
      <c r="B218" t="s">
        <v>27</v>
      </c>
      <c r="E218" t="s">
        <v>359</v>
      </c>
      <c r="F218" t="s">
        <v>374</v>
      </c>
      <c r="H218" t="s">
        <v>227</v>
      </c>
    </row>
    <row r="219" spans="1:8" x14ac:dyDescent="0.25">
      <c r="A219" s="3">
        <f>4+3</f>
        <v>7</v>
      </c>
      <c r="B219" t="s">
        <v>270</v>
      </c>
      <c r="E219" t="s">
        <v>359</v>
      </c>
      <c r="F219" t="s">
        <v>374</v>
      </c>
      <c r="H219" t="s">
        <v>227</v>
      </c>
    </row>
    <row r="220" spans="1:8" x14ac:dyDescent="0.25">
      <c r="A220" s="3">
        <v>8</v>
      </c>
      <c r="B220" t="s">
        <v>269</v>
      </c>
      <c r="E220" t="s">
        <v>359</v>
      </c>
      <c r="F220" t="s">
        <v>374</v>
      </c>
      <c r="H220" t="s">
        <v>227</v>
      </c>
    </row>
    <row r="221" spans="1:8" x14ac:dyDescent="0.25">
      <c r="A221" s="3">
        <v>2</v>
      </c>
      <c r="B221" t="s">
        <v>271</v>
      </c>
      <c r="E221" t="s">
        <v>359</v>
      </c>
      <c r="F221" t="s">
        <v>374</v>
      </c>
      <c r="H221" t="s">
        <v>227</v>
      </c>
    </row>
    <row r="222" spans="1:8" x14ac:dyDescent="0.25">
      <c r="A222" s="3">
        <v>1</v>
      </c>
      <c r="B222" t="s">
        <v>149</v>
      </c>
      <c r="D222" s="7" t="s">
        <v>365</v>
      </c>
      <c r="F222" t="s">
        <v>374</v>
      </c>
      <c r="G222" t="s">
        <v>94</v>
      </c>
      <c r="H222" t="s">
        <v>2</v>
      </c>
    </row>
    <row r="223" spans="1:8" x14ac:dyDescent="0.25">
      <c r="A223" s="3">
        <v>1</v>
      </c>
      <c r="B223" t="s">
        <v>332</v>
      </c>
      <c r="D223" s="7" t="s">
        <v>365</v>
      </c>
      <c r="F223" t="s">
        <v>374</v>
      </c>
      <c r="G223" t="s">
        <v>94</v>
      </c>
      <c r="H223" t="s">
        <v>2</v>
      </c>
    </row>
    <row r="224" spans="1:8" x14ac:dyDescent="0.25">
      <c r="A224" s="3">
        <f>3+2</f>
        <v>5</v>
      </c>
      <c r="B224" t="s">
        <v>333</v>
      </c>
      <c r="D224" s="7" t="s">
        <v>365</v>
      </c>
      <c r="F224" t="s">
        <v>374</v>
      </c>
      <c r="G224" t="s">
        <v>94</v>
      </c>
      <c r="H224" t="s">
        <v>2</v>
      </c>
    </row>
    <row r="225" spans="1:8" x14ac:dyDescent="0.25">
      <c r="A225" s="3">
        <v>5</v>
      </c>
      <c r="B225" t="s">
        <v>32</v>
      </c>
      <c r="D225" s="7" t="s">
        <v>365</v>
      </c>
      <c r="F225" t="s">
        <v>374</v>
      </c>
      <c r="G225" t="s">
        <v>94</v>
      </c>
      <c r="H225" t="s">
        <v>2</v>
      </c>
    </row>
    <row r="226" spans="1:8" x14ac:dyDescent="0.25">
      <c r="A226" s="3">
        <v>1</v>
      </c>
      <c r="B226" s="1" t="s">
        <v>8</v>
      </c>
      <c r="C226" s="1"/>
      <c r="D226" s="1" t="s">
        <v>363</v>
      </c>
      <c r="E226" s="1" t="s">
        <v>346</v>
      </c>
      <c r="F226" t="s">
        <v>368</v>
      </c>
      <c r="G226" t="s">
        <v>111</v>
      </c>
      <c r="H226" t="s">
        <v>2</v>
      </c>
    </row>
    <row r="227" spans="1:8" x14ac:dyDescent="0.25">
      <c r="A227" s="3">
        <v>1</v>
      </c>
      <c r="B227" t="s">
        <v>6</v>
      </c>
      <c r="D227" s="1" t="s">
        <v>363</v>
      </c>
      <c r="E227" s="1" t="s">
        <v>346</v>
      </c>
      <c r="F227" t="s">
        <v>348</v>
      </c>
      <c r="H227" t="s">
        <v>2</v>
      </c>
    </row>
    <row r="228" spans="1:8" x14ac:dyDescent="0.25">
      <c r="A228" s="3">
        <v>1</v>
      </c>
      <c r="B228" t="s">
        <v>7</v>
      </c>
      <c r="D228" s="1" t="s">
        <v>363</v>
      </c>
      <c r="E228" s="1" t="s">
        <v>346</v>
      </c>
      <c r="F228" t="s">
        <v>348</v>
      </c>
      <c r="G228" t="s">
        <v>4</v>
      </c>
      <c r="H228" t="s">
        <v>2</v>
      </c>
    </row>
    <row r="229" spans="1:8" x14ac:dyDescent="0.25">
      <c r="A229" s="3">
        <v>1</v>
      </c>
      <c r="B229" s="1" t="s">
        <v>8</v>
      </c>
      <c r="C229" s="1"/>
      <c r="D229" s="1" t="s">
        <v>363</v>
      </c>
      <c r="E229" s="1" t="s">
        <v>346</v>
      </c>
      <c r="F229" t="s">
        <v>348</v>
      </c>
      <c r="H229" t="s">
        <v>2</v>
      </c>
    </row>
    <row r="230" spans="1:8" x14ac:dyDescent="0.25">
      <c r="A230" s="3">
        <v>1</v>
      </c>
      <c r="B230" s="1" t="s">
        <v>8</v>
      </c>
      <c r="C230" s="1"/>
      <c r="D230" s="1" t="s">
        <v>363</v>
      </c>
      <c r="E230" s="1" t="s">
        <v>346</v>
      </c>
      <c r="F230" t="s">
        <v>348</v>
      </c>
      <c r="H230" t="s">
        <v>2</v>
      </c>
    </row>
    <row r="231" spans="1:8" x14ac:dyDescent="0.25">
      <c r="A231" s="3">
        <v>1</v>
      </c>
      <c r="B231" s="1" t="s">
        <v>9</v>
      </c>
      <c r="C231" s="1"/>
      <c r="D231" s="1" t="s">
        <v>363</v>
      </c>
      <c r="E231" s="1" t="s">
        <v>346</v>
      </c>
      <c r="F231" t="s">
        <v>348</v>
      </c>
      <c r="H231" t="s">
        <v>2</v>
      </c>
    </row>
    <row r="232" spans="1:8" x14ac:dyDescent="0.25">
      <c r="A232" s="3">
        <v>2</v>
      </c>
      <c r="B232" s="1" t="s">
        <v>10</v>
      </c>
      <c r="C232" s="1"/>
      <c r="D232" s="1" t="s">
        <v>363</v>
      </c>
      <c r="E232" s="1" t="s">
        <v>346</v>
      </c>
      <c r="F232" t="s">
        <v>348</v>
      </c>
      <c r="H232" t="s">
        <v>2</v>
      </c>
    </row>
    <row r="233" spans="1:8" x14ac:dyDescent="0.25">
      <c r="A233" s="3">
        <v>1</v>
      </c>
      <c r="B233" s="1" t="s">
        <v>13</v>
      </c>
      <c r="C233" s="1"/>
      <c r="D233" s="1" t="s">
        <v>363</v>
      </c>
      <c r="E233" s="1" t="s">
        <v>346</v>
      </c>
      <c r="F233" t="s">
        <v>348</v>
      </c>
      <c r="H233" t="s">
        <v>2</v>
      </c>
    </row>
    <row r="234" spans="1:8" x14ac:dyDescent="0.25">
      <c r="A234" s="3">
        <v>7</v>
      </c>
      <c r="B234" t="s">
        <v>35</v>
      </c>
      <c r="D234" t="s">
        <v>345</v>
      </c>
      <c r="E234" t="s">
        <v>346</v>
      </c>
      <c r="F234" t="s">
        <v>348</v>
      </c>
      <c r="H234" t="s">
        <v>2</v>
      </c>
    </row>
    <row r="235" spans="1:8" x14ac:dyDescent="0.25">
      <c r="A235" s="3">
        <v>6</v>
      </c>
      <c r="B235" t="s">
        <v>32</v>
      </c>
      <c r="D235" t="s">
        <v>345</v>
      </c>
      <c r="E235" t="s">
        <v>346</v>
      </c>
      <c r="F235" t="s">
        <v>348</v>
      </c>
      <c r="G235" t="s">
        <v>4</v>
      </c>
      <c r="H235" t="s">
        <v>2</v>
      </c>
    </row>
    <row r="236" spans="1:8" x14ac:dyDescent="0.25">
      <c r="A236" s="3">
        <v>2</v>
      </c>
      <c r="B236" t="s">
        <v>26</v>
      </c>
      <c r="D236" t="s">
        <v>345</v>
      </c>
      <c r="E236" t="s">
        <v>346</v>
      </c>
      <c r="F236" t="s">
        <v>348</v>
      </c>
      <c r="G236" t="s">
        <v>3</v>
      </c>
      <c r="H236" t="s">
        <v>2</v>
      </c>
    </row>
    <row r="237" spans="1:8" x14ac:dyDescent="0.25">
      <c r="A237" s="3">
        <v>9</v>
      </c>
      <c r="B237" t="s">
        <v>27</v>
      </c>
      <c r="D237" t="s">
        <v>345</v>
      </c>
      <c r="E237" t="s">
        <v>346</v>
      </c>
      <c r="F237" t="s">
        <v>348</v>
      </c>
      <c r="G237" t="s">
        <v>3</v>
      </c>
      <c r="H237" t="s">
        <v>2</v>
      </c>
    </row>
    <row r="238" spans="1:8" x14ac:dyDescent="0.25">
      <c r="A238" s="3">
        <v>4</v>
      </c>
      <c r="B238" t="s">
        <v>31</v>
      </c>
      <c r="D238" t="s">
        <v>345</v>
      </c>
      <c r="E238" t="s">
        <v>346</v>
      </c>
      <c r="F238" t="s">
        <v>348</v>
      </c>
      <c r="G238" t="s">
        <v>4</v>
      </c>
      <c r="H238" t="s">
        <v>2</v>
      </c>
    </row>
    <row r="239" spans="1:8" x14ac:dyDescent="0.25">
      <c r="A239" s="3">
        <v>4</v>
      </c>
      <c r="B239" t="s">
        <v>31</v>
      </c>
      <c r="D239" t="s">
        <v>345</v>
      </c>
      <c r="E239" t="s">
        <v>346</v>
      </c>
      <c r="F239" t="s">
        <v>348</v>
      </c>
      <c r="G239" t="s">
        <v>5</v>
      </c>
      <c r="H239" t="s">
        <v>2</v>
      </c>
    </row>
    <row r="240" spans="1:8" x14ac:dyDescent="0.25">
      <c r="A240" s="3">
        <v>8</v>
      </c>
      <c r="B240" t="s">
        <v>149</v>
      </c>
      <c r="E240" t="s">
        <v>346</v>
      </c>
      <c r="F240" t="s">
        <v>348</v>
      </c>
      <c r="H240" t="s">
        <v>2</v>
      </c>
    </row>
    <row r="241" spans="1:8" x14ac:dyDescent="0.25">
      <c r="A241" s="3">
        <v>2</v>
      </c>
      <c r="B241" t="s">
        <v>149</v>
      </c>
      <c r="E241" t="s">
        <v>346</v>
      </c>
      <c r="F241" t="s">
        <v>348</v>
      </c>
      <c r="H241" t="s">
        <v>227</v>
      </c>
    </row>
    <row r="242" spans="1:8" x14ac:dyDescent="0.25">
      <c r="A242" s="3">
        <v>3</v>
      </c>
      <c r="B242" t="s">
        <v>228</v>
      </c>
      <c r="E242" t="s">
        <v>346</v>
      </c>
      <c r="F242" t="s">
        <v>348</v>
      </c>
      <c r="H242" t="s">
        <v>227</v>
      </c>
    </row>
    <row r="243" spans="1:8" x14ac:dyDescent="0.25">
      <c r="A243" s="3">
        <v>5</v>
      </c>
      <c r="B243" t="s">
        <v>149</v>
      </c>
      <c r="E243" t="s">
        <v>346</v>
      </c>
      <c r="F243" t="s">
        <v>348</v>
      </c>
      <c r="G243" t="s">
        <v>3</v>
      </c>
      <c r="H243" t="s">
        <v>2</v>
      </c>
    </row>
    <row r="244" spans="1:8" x14ac:dyDescent="0.25">
      <c r="A244" s="3">
        <v>1</v>
      </c>
      <c r="B244" t="s">
        <v>223</v>
      </c>
      <c r="E244" t="s">
        <v>346</v>
      </c>
      <c r="F244" t="s">
        <v>348</v>
      </c>
      <c r="G244" t="s">
        <v>3</v>
      </c>
      <c r="H244" t="s">
        <v>227</v>
      </c>
    </row>
    <row r="245" spans="1:8" x14ac:dyDescent="0.25">
      <c r="A245" s="3">
        <v>6</v>
      </c>
      <c r="B245" t="s">
        <v>228</v>
      </c>
      <c r="E245" t="s">
        <v>346</v>
      </c>
      <c r="F245" t="s">
        <v>348</v>
      </c>
      <c r="G245" t="s">
        <v>3</v>
      </c>
      <c r="H245" t="s">
        <v>227</v>
      </c>
    </row>
    <row r="246" spans="1:8" x14ac:dyDescent="0.25">
      <c r="A246" s="3">
        <v>2</v>
      </c>
      <c r="B246" t="s">
        <v>139</v>
      </c>
      <c r="F246" t="s">
        <v>140</v>
      </c>
      <c r="H246" t="s">
        <v>2</v>
      </c>
    </row>
    <row r="247" spans="1:8" x14ac:dyDescent="0.25">
      <c r="A247" s="3">
        <v>1</v>
      </c>
      <c r="B247" t="s">
        <v>336</v>
      </c>
      <c r="F247" t="s">
        <v>337</v>
      </c>
      <c r="H247" t="s">
        <v>2</v>
      </c>
    </row>
    <row r="248" spans="1:8" x14ac:dyDescent="0.25">
      <c r="A248" s="3">
        <v>1</v>
      </c>
      <c r="B248" t="s">
        <v>78</v>
      </c>
      <c r="F248" t="s">
        <v>337</v>
      </c>
      <c r="H248" t="s">
        <v>2</v>
      </c>
    </row>
    <row r="249" spans="1:8" x14ac:dyDescent="0.25">
      <c r="A249" s="3">
        <v>1</v>
      </c>
      <c r="B249" s="1" t="s">
        <v>72</v>
      </c>
      <c r="C249" s="1"/>
      <c r="D249" s="1"/>
      <c r="E249" t="s">
        <v>346</v>
      </c>
      <c r="F249" t="s">
        <v>337</v>
      </c>
      <c r="G249" t="s">
        <v>92</v>
      </c>
      <c r="H249" t="s">
        <v>2</v>
      </c>
    </row>
    <row r="250" spans="1:8" x14ac:dyDescent="0.25">
      <c r="A250" s="3">
        <v>1</v>
      </c>
      <c r="B250" s="1" t="s">
        <v>79</v>
      </c>
      <c r="C250" s="1"/>
      <c r="D250" s="1"/>
      <c r="E250" t="s">
        <v>346</v>
      </c>
      <c r="F250" t="s">
        <v>337</v>
      </c>
      <c r="G250" t="s">
        <v>92</v>
      </c>
      <c r="H250" t="s">
        <v>2</v>
      </c>
    </row>
    <row r="251" spans="1:8" x14ac:dyDescent="0.25">
      <c r="A251" s="3">
        <v>1</v>
      </c>
      <c r="B251" s="1" t="s">
        <v>78</v>
      </c>
      <c r="C251" s="1"/>
      <c r="D251" s="1"/>
      <c r="E251" t="s">
        <v>346</v>
      </c>
      <c r="F251" t="s">
        <v>337</v>
      </c>
      <c r="G251" t="s">
        <v>92</v>
      </c>
      <c r="H251" t="s">
        <v>2</v>
      </c>
    </row>
    <row r="252" spans="1:8" x14ac:dyDescent="0.25">
      <c r="A252" s="3">
        <v>1</v>
      </c>
      <c r="B252" t="s">
        <v>72</v>
      </c>
      <c r="F252" t="s">
        <v>467</v>
      </c>
      <c r="G252" t="s">
        <v>99</v>
      </c>
      <c r="H252" t="s">
        <v>2</v>
      </c>
    </row>
    <row r="253" spans="1:8" x14ac:dyDescent="0.25">
      <c r="A253" s="3">
        <f>1+1</f>
        <v>2</v>
      </c>
      <c r="E253" t="s">
        <v>359</v>
      </c>
      <c r="F253" t="s">
        <v>318</v>
      </c>
      <c r="H253" t="s">
        <v>342</v>
      </c>
    </row>
    <row r="254" spans="1:8" x14ac:dyDescent="0.25">
      <c r="A254" s="3">
        <v>1</v>
      </c>
      <c r="F254" t="s">
        <v>447</v>
      </c>
      <c r="G254" t="s">
        <v>100</v>
      </c>
      <c r="H254" t="s">
        <v>2</v>
      </c>
    </row>
    <row r="255" spans="1:8" x14ac:dyDescent="0.25">
      <c r="A255" s="3">
        <v>1</v>
      </c>
      <c r="B255" t="s">
        <v>9</v>
      </c>
      <c r="E255" t="s">
        <v>366</v>
      </c>
      <c r="F255" t="s">
        <v>410</v>
      </c>
      <c r="G255" t="s">
        <v>87</v>
      </c>
      <c r="H255" t="s">
        <v>2</v>
      </c>
    </row>
    <row r="256" spans="1:8" x14ac:dyDescent="0.25">
      <c r="A256" s="3">
        <v>1</v>
      </c>
      <c r="E256" t="s">
        <v>408</v>
      </c>
      <c r="F256" t="s">
        <v>410</v>
      </c>
      <c r="H256" t="s">
        <v>338</v>
      </c>
    </row>
    <row r="257" spans="1:8" x14ac:dyDescent="0.25">
      <c r="A257" s="3">
        <v>1</v>
      </c>
      <c r="B257" t="s">
        <v>10</v>
      </c>
      <c r="F257" t="s">
        <v>473</v>
      </c>
      <c r="G257" t="s">
        <v>101</v>
      </c>
      <c r="H257" t="s">
        <v>2</v>
      </c>
    </row>
    <row r="258" spans="1:8" x14ac:dyDescent="0.25">
      <c r="A258" s="3">
        <v>1</v>
      </c>
      <c r="B258" t="s">
        <v>59</v>
      </c>
      <c r="F258" t="s">
        <v>119</v>
      </c>
      <c r="G258" t="s">
        <v>87</v>
      </c>
      <c r="H258" t="s">
        <v>2</v>
      </c>
    </row>
    <row r="259" spans="1:8" x14ac:dyDescent="0.25">
      <c r="A259" s="3">
        <v>1</v>
      </c>
      <c r="F259" t="s">
        <v>455</v>
      </c>
      <c r="H259" t="s">
        <v>2</v>
      </c>
    </row>
    <row r="260" spans="1:8" x14ac:dyDescent="0.25">
      <c r="A260" s="3">
        <v>2</v>
      </c>
      <c r="F260" t="s">
        <v>320</v>
      </c>
      <c r="H260" t="s">
        <v>2</v>
      </c>
    </row>
    <row r="261" spans="1:8" x14ac:dyDescent="0.25">
      <c r="A261" s="3">
        <v>40</v>
      </c>
      <c r="E261" t="s">
        <v>346</v>
      </c>
      <c r="F261" t="s">
        <v>482</v>
      </c>
      <c r="H261" t="s">
        <v>2</v>
      </c>
    </row>
    <row r="262" spans="1:8" x14ac:dyDescent="0.25">
      <c r="A262" s="3">
        <f>45+15+61+59</f>
        <v>180</v>
      </c>
      <c r="C262" t="s">
        <v>206</v>
      </c>
      <c r="F262" t="s">
        <v>301</v>
      </c>
      <c r="G262" t="s">
        <v>208</v>
      </c>
      <c r="H262" t="s">
        <v>216</v>
      </c>
    </row>
    <row r="263" spans="1:8" x14ac:dyDescent="0.25">
      <c r="A263" s="3">
        <f>25+25+16+25+25+25+25+25+25+25+4</f>
        <v>245</v>
      </c>
      <c r="C263" t="s">
        <v>207</v>
      </c>
      <c r="F263" t="s">
        <v>302</v>
      </c>
      <c r="G263" t="s">
        <v>208</v>
      </c>
      <c r="H263" t="s">
        <v>216</v>
      </c>
    </row>
    <row r="264" spans="1:8" x14ac:dyDescent="0.25">
      <c r="A264" s="3">
        <v>2</v>
      </c>
      <c r="C264" t="s">
        <v>297</v>
      </c>
      <c r="F264" t="s">
        <v>302</v>
      </c>
      <c r="G264" t="s">
        <v>208</v>
      </c>
      <c r="H264" t="s">
        <v>2</v>
      </c>
    </row>
    <row r="265" spans="1:8" x14ac:dyDescent="0.25">
      <c r="A265" s="3">
        <f>48+37+19+4+63+2+1</f>
        <v>174</v>
      </c>
      <c r="C265" t="s">
        <v>203</v>
      </c>
      <c r="F265" t="s">
        <v>312</v>
      </c>
      <c r="H265" t="s">
        <v>2</v>
      </c>
    </row>
    <row r="266" spans="1:8" x14ac:dyDescent="0.25">
      <c r="A266" s="3">
        <f>37+49+44+20+30+1</f>
        <v>181</v>
      </c>
      <c r="C266" t="s">
        <v>202</v>
      </c>
      <c r="F266" t="s">
        <v>312</v>
      </c>
      <c r="H266" t="s">
        <v>2</v>
      </c>
    </row>
    <row r="267" spans="1:8" x14ac:dyDescent="0.25">
      <c r="A267" s="3">
        <f>29+30+40+41+39+1+1</f>
        <v>181</v>
      </c>
      <c r="C267" t="s">
        <v>202</v>
      </c>
      <c r="F267" t="s">
        <v>313</v>
      </c>
      <c r="H267" t="s">
        <v>2</v>
      </c>
    </row>
    <row r="268" spans="1:8" x14ac:dyDescent="0.25">
      <c r="A268" s="3">
        <f>4+7</f>
        <v>11</v>
      </c>
      <c r="C268" t="s">
        <v>215</v>
      </c>
      <c r="F268" t="s">
        <v>313</v>
      </c>
      <c r="H268" t="s">
        <v>2</v>
      </c>
    </row>
    <row r="269" spans="1:8" x14ac:dyDescent="0.25">
      <c r="A269" s="3">
        <v>3</v>
      </c>
      <c r="C269" t="s">
        <v>215</v>
      </c>
      <c r="F269" t="s">
        <v>313</v>
      </c>
      <c r="H269" t="s">
        <v>216</v>
      </c>
    </row>
    <row r="270" spans="1:8" x14ac:dyDescent="0.25">
      <c r="A270" s="3">
        <v>3</v>
      </c>
      <c r="C270" t="s">
        <v>202</v>
      </c>
      <c r="F270" t="s">
        <v>313</v>
      </c>
      <c r="H270" t="s">
        <v>227</v>
      </c>
    </row>
    <row r="271" spans="1:8" x14ac:dyDescent="0.25">
      <c r="A271" s="3">
        <f>48+52+29+50+12+12</f>
        <v>203</v>
      </c>
      <c r="C271" t="s">
        <v>202</v>
      </c>
      <c r="F271" t="s">
        <v>300</v>
      </c>
      <c r="G271" t="s">
        <v>208</v>
      </c>
      <c r="H271" t="s">
        <v>216</v>
      </c>
    </row>
    <row r="272" spans="1:8" x14ac:dyDescent="0.25">
      <c r="A272" s="3">
        <f>24+25+12+12+58+36+12+63-15</f>
        <v>227</v>
      </c>
      <c r="C272" t="s">
        <v>203</v>
      </c>
      <c r="F272" t="s">
        <v>300</v>
      </c>
      <c r="G272" t="s">
        <v>208</v>
      </c>
      <c r="H272" t="s">
        <v>216</v>
      </c>
    </row>
    <row r="273" spans="1:8" x14ac:dyDescent="0.25">
      <c r="A273" s="6">
        <f>60+14+47+52</f>
        <v>173</v>
      </c>
      <c r="C273" t="s">
        <v>204</v>
      </c>
      <c r="F273" t="s">
        <v>300</v>
      </c>
      <c r="G273" t="s">
        <v>208</v>
      </c>
      <c r="H273" t="s">
        <v>216</v>
      </c>
    </row>
    <row r="274" spans="1:8" x14ac:dyDescent="0.25">
      <c r="A274" s="3">
        <f>30+47+54+32+50</f>
        <v>213</v>
      </c>
      <c r="C274" t="s">
        <v>205</v>
      </c>
      <c r="F274" t="s">
        <v>300</v>
      </c>
      <c r="G274" t="s">
        <v>208</v>
      </c>
      <c r="H274" t="s">
        <v>216</v>
      </c>
    </row>
    <row r="275" spans="1:8" x14ac:dyDescent="0.25">
      <c r="A275" s="3">
        <v>2</v>
      </c>
      <c r="C275" t="s">
        <v>205</v>
      </c>
      <c r="F275" t="s">
        <v>300</v>
      </c>
      <c r="G275" t="s">
        <v>208</v>
      </c>
      <c r="H275" t="s">
        <v>2</v>
      </c>
    </row>
    <row r="276" spans="1:8" x14ac:dyDescent="0.25">
      <c r="A276" s="3">
        <v>11</v>
      </c>
      <c r="C276" t="s">
        <v>315</v>
      </c>
      <c r="F276" t="s">
        <v>316</v>
      </c>
      <c r="H276" t="s">
        <v>2</v>
      </c>
    </row>
    <row r="277" spans="1:8" x14ac:dyDescent="0.25">
      <c r="A277" s="3">
        <v>14</v>
      </c>
      <c r="C277" t="s">
        <v>70</v>
      </c>
      <c r="F277" t="s">
        <v>316</v>
      </c>
      <c r="H277" t="s">
        <v>216</v>
      </c>
    </row>
    <row r="278" spans="1:8" x14ac:dyDescent="0.25">
      <c r="A278" s="3">
        <f>8+1</f>
        <v>9</v>
      </c>
      <c r="C278" t="s">
        <v>70</v>
      </c>
      <c r="F278" t="s">
        <v>310</v>
      </c>
      <c r="H278" t="s">
        <v>2</v>
      </c>
    </row>
    <row r="279" spans="1:8" x14ac:dyDescent="0.25">
      <c r="A279" s="3">
        <f>30+34+11+31+30</f>
        <v>136</v>
      </c>
      <c r="C279" t="s">
        <v>70</v>
      </c>
      <c r="F279" t="s">
        <v>310</v>
      </c>
      <c r="H279" t="s">
        <v>216</v>
      </c>
    </row>
    <row r="280" spans="1:8" x14ac:dyDescent="0.25">
      <c r="A280" s="3">
        <v>5</v>
      </c>
      <c r="C280" t="s">
        <v>210</v>
      </c>
      <c r="F280" t="s">
        <v>310</v>
      </c>
      <c r="H280" t="s">
        <v>216</v>
      </c>
    </row>
    <row r="281" spans="1:8" x14ac:dyDescent="0.25">
      <c r="A281" s="3">
        <v>3</v>
      </c>
      <c r="C281" t="s">
        <v>70</v>
      </c>
      <c r="F281" t="s">
        <v>311</v>
      </c>
      <c r="H281" t="s">
        <v>2</v>
      </c>
    </row>
    <row r="282" spans="1:8" x14ac:dyDescent="0.25">
      <c r="A282" s="3">
        <v>12</v>
      </c>
      <c r="C282" t="s">
        <v>70</v>
      </c>
      <c r="F282" t="s">
        <v>311</v>
      </c>
      <c r="H282" t="s">
        <v>216</v>
      </c>
    </row>
    <row r="283" spans="1:8" x14ac:dyDescent="0.25">
      <c r="A283" s="3">
        <f>43+31+1+42+63</f>
        <v>180</v>
      </c>
      <c r="C283" t="s">
        <v>292</v>
      </c>
      <c r="F283" t="s">
        <v>308</v>
      </c>
      <c r="H283" t="s">
        <v>2</v>
      </c>
    </row>
    <row r="284" spans="1:8" x14ac:dyDescent="0.25">
      <c r="A284" s="3">
        <f>43+47+1+1+4</f>
        <v>96</v>
      </c>
      <c r="C284" t="s">
        <v>309</v>
      </c>
      <c r="F284" t="s">
        <v>308</v>
      </c>
      <c r="H284" t="s">
        <v>2</v>
      </c>
    </row>
    <row r="285" spans="1:8" x14ac:dyDescent="0.25">
      <c r="A285" s="3">
        <v>37</v>
      </c>
      <c r="C285" t="s">
        <v>211</v>
      </c>
      <c r="F285" t="s">
        <v>308</v>
      </c>
      <c r="H285" t="s">
        <v>2</v>
      </c>
    </row>
    <row r="286" spans="1:8" x14ac:dyDescent="0.25">
      <c r="A286" s="3">
        <v>2</v>
      </c>
      <c r="F286" t="s">
        <v>174</v>
      </c>
      <c r="G286" t="s">
        <v>96</v>
      </c>
      <c r="H286" t="s">
        <v>2</v>
      </c>
    </row>
    <row r="287" spans="1:8" x14ac:dyDescent="0.25">
      <c r="A287" s="3">
        <v>1</v>
      </c>
      <c r="F287" t="s">
        <v>507</v>
      </c>
      <c r="H287" t="s">
        <v>2</v>
      </c>
    </row>
    <row r="288" spans="1:8" x14ac:dyDescent="0.25">
      <c r="A288" s="3">
        <f>2+2</f>
        <v>4</v>
      </c>
      <c r="B288" s="2">
        <v>7.5</v>
      </c>
      <c r="C288" s="2"/>
      <c r="D288" s="2"/>
      <c r="E288" t="s">
        <v>366</v>
      </c>
      <c r="F288" t="s">
        <v>420</v>
      </c>
      <c r="H288" t="s">
        <v>2</v>
      </c>
    </row>
    <row r="289" spans="1:8" x14ac:dyDescent="0.25">
      <c r="A289" s="3">
        <v>1</v>
      </c>
      <c r="B289" t="s">
        <v>120</v>
      </c>
      <c r="E289" t="s">
        <v>346</v>
      </c>
      <c r="F289" t="s">
        <v>419</v>
      </c>
      <c r="H289" t="s">
        <v>2</v>
      </c>
    </row>
    <row r="290" spans="1:8" x14ac:dyDescent="0.25">
      <c r="A290" s="3">
        <v>1</v>
      </c>
      <c r="B290" t="s">
        <v>71</v>
      </c>
      <c r="E290" t="s">
        <v>366</v>
      </c>
      <c r="F290" t="s">
        <v>419</v>
      </c>
      <c r="H290" t="s">
        <v>2</v>
      </c>
    </row>
    <row r="291" spans="1:8" x14ac:dyDescent="0.25">
      <c r="A291" s="3">
        <v>1</v>
      </c>
      <c r="F291" t="s">
        <v>314</v>
      </c>
      <c r="G291" t="s">
        <v>95</v>
      </c>
      <c r="H291" t="s">
        <v>2</v>
      </c>
    </row>
    <row r="292" spans="1:8" x14ac:dyDescent="0.25">
      <c r="A292" s="3">
        <v>1</v>
      </c>
      <c r="D292" s="7" t="s">
        <v>365</v>
      </c>
      <c r="E292" s="7" t="s">
        <v>359</v>
      </c>
      <c r="F292" t="s">
        <v>371</v>
      </c>
      <c r="H292" t="s">
        <v>342</v>
      </c>
    </row>
    <row r="293" spans="1:8" x14ac:dyDescent="0.25">
      <c r="A293" s="3">
        <f>3+1</f>
        <v>4</v>
      </c>
      <c r="B293" t="s">
        <v>28</v>
      </c>
      <c r="E293" t="s">
        <v>359</v>
      </c>
      <c r="F293" t="s">
        <v>354</v>
      </c>
      <c r="G293" t="s">
        <v>112</v>
      </c>
      <c r="H293" t="s">
        <v>2</v>
      </c>
    </row>
    <row r="294" spans="1:8" x14ac:dyDescent="0.25">
      <c r="A294" s="3">
        <v>1</v>
      </c>
      <c r="B294" t="s">
        <v>196</v>
      </c>
      <c r="E294" t="s">
        <v>359</v>
      </c>
      <c r="F294" t="s">
        <v>354</v>
      </c>
      <c r="G294" t="s">
        <v>197</v>
      </c>
      <c r="H294" t="s">
        <v>2</v>
      </c>
    </row>
    <row r="295" spans="1:8" x14ac:dyDescent="0.25">
      <c r="A295" s="3">
        <v>1</v>
      </c>
      <c r="B295" s="1" t="s">
        <v>77</v>
      </c>
      <c r="C295" s="1"/>
      <c r="D295" s="7" t="s">
        <v>365</v>
      </c>
      <c r="E295" s="7" t="s">
        <v>346</v>
      </c>
      <c r="F295" t="s">
        <v>354</v>
      </c>
      <c r="H295" t="s">
        <v>2</v>
      </c>
    </row>
    <row r="296" spans="1:8" x14ac:dyDescent="0.25">
      <c r="A296" s="3">
        <v>3</v>
      </c>
      <c r="B296" t="s">
        <v>22</v>
      </c>
      <c r="D296" t="s">
        <v>345</v>
      </c>
      <c r="E296" t="s">
        <v>346</v>
      </c>
      <c r="F296" t="s">
        <v>354</v>
      </c>
      <c r="H296" t="s">
        <v>2</v>
      </c>
    </row>
    <row r="297" spans="1:8" x14ac:dyDescent="0.25">
      <c r="A297" s="3">
        <v>2</v>
      </c>
      <c r="B297" t="s">
        <v>23</v>
      </c>
      <c r="D297" t="s">
        <v>345</v>
      </c>
      <c r="E297" t="s">
        <v>346</v>
      </c>
      <c r="F297" t="s">
        <v>354</v>
      </c>
      <c r="H297" t="s">
        <v>2</v>
      </c>
    </row>
    <row r="298" spans="1:8" x14ac:dyDescent="0.25">
      <c r="A298" s="3">
        <v>2</v>
      </c>
      <c r="B298" t="s">
        <v>24</v>
      </c>
      <c r="D298" t="s">
        <v>345</v>
      </c>
      <c r="E298" t="s">
        <v>346</v>
      </c>
      <c r="F298" t="s">
        <v>354</v>
      </c>
      <c r="H298" t="s">
        <v>2</v>
      </c>
    </row>
    <row r="299" spans="1:8" x14ac:dyDescent="0.25">
      <c r="A299" s="3">
        <v>14</v>
      </c>
      <c r="B299" t="s">
        <v>25</v>
      </c>
      <c r="D299" t="s">
        <v>345</v>
      </c>
      <c r="E299" t="s">
        <v>346</v>
      </c>
      <c r="F299" t="s">
        <v>354</v>
      </c>
      <c r="H299" t="s">
        <v>2</v>
      </c>
    </row>
    <row r="300" spans="1:8" x14ac:dyDescent="0.25">
      <c r="A300" s="3">
        <v>9</v>
      </c>
      <c r="B300" t="s">
        <v>34</v>
      </c>
      <c r="D300" t="s">
        <v>345</v>
      </c>
      <c r="E300" t="s">
        <v>346</v>
      </c>
      <c r="F300" t="s">
        <v>354</v>
      </c>
      <c r="H300" t="s">
        <v>2</v>
      </c>
    </row>
    <row r="301" spans="1:8" x14ac:dyDescent="0.25">
      <c r="A301" s="3">
        <v>4</v>
      </c>
      <c r="B301" t="s">
        <v>40</v>
      </c>
      <c r="D301" t="s">
        <v>345</v>
      </c>
      <c r="E301" t="s">
        <v>346</v>
      </c>
      <c r="F301" t="s">
        <v>354</v>
      </c>
      <c r="H301" t="s">
        <v>2</v>
      </c>
    </row>
    <row r="302" spans="1:8" x14ac:dyDescent="0.25">
      <c r="A302" s="3">
        <v>3</v>
      </c>
      <c r="B302" t="s">
        <v>41</v>
      </c>
      <c r="D302" t="s">
        <v>345</v>
      </c>
      <c r="E302" t="s">
        <v>346</v>
      </c>
      <c r="F302" t="s">
        <v>354</v>
      </c>
      <c r="H302" t="s">
        <v>2</v>
      </c>
    </row>
    <row r="303" spans="1:8" x14ac:dyDescent="0.25">
      <c r="A303" s="3">
        <v>10</v>
      </c>
      <c r="B303" t="s">
        <v>42</v>
      </c>
      <c r="D303" t="s">
        <v>345</v>
      </c>
      <c r="E303" t="s">
        <v>346</v>
      </c>
      <c r="F303" t="s">
        <v>354</v>
      </c>
      <c r="H303" t="s">
        <v>2</v>
      </c>
    </row>
    <row r="304" spans="1:8" x14ac:dyDescent="0.25">
      <c r="A304" s="3">
        <v>1</v>
      </c>
      <c r="B304" t="s">
        <v>43</v>
      </c>
      <c r="D304" t="s">
        <v>345</v>
      </c>
      <c r="E304" t="s">
        <v>346</v>
      </c>
      <c r="F304" t="s">
        <v>354</v>
      </c>
      <c r="H304" t="s">
        <v>2</v>
      </c>
    </row>
    <row r="305" spans="1:8" x14ac:dyDescent="0.25">
      <c r="A305" s="3">
        <v>3</v>
      </c>
      <c r="B305" t="s">
        <v>44</v>
      </c>
      <c r="D305" t="s">
        <v>345</v>
      </c>
      <c r="E305" t="s">
        <v>346</v>
      </c>
      <c r="F305" t="s">
        <v>354</v>
      </c>
      <c r="H305" t="s">
        <v>2</v>
      </c>
    </row>
    <row r="306" spans="1:8" x14ac:dyDescent="0.25">
      <c r="A306" s="3">
        <v>4</v>
      </c>
      <c r="B306" t="s">
        <v>45</v>
      </c>
      <c r="D306" t="s">
        <v>345</v>
      </c>
      <c r="E306" t="s">
        <v>346</v>
      </c>
      <c r="F306" t="s">
        <v>354</v>
      </c>
      <c r="H306" t="s">
        <v>2</v>
      </c>
    </row>
    <row r="307" spans="1:8" x14ac:dyDescent="0.25">
      <c r="A307" s="3">
        <v>10</v>
      </c>
      <c r="B307" t="s">
        <v>46</v>
      </c>
      <c r="D307" t="s">
        <v>345</v>
      </c>
      <c r="E307" t="s">
        <v>346</v>
      </c>
      <c r="F307" t="s">
        <v>354</v>
      </c>
      <c r="H307" t="s">
        <v>2</v>
      </c>
    </row>
    <row r="308" spans="1:8" x14ac:dyDescent="0.25">
      <c r="A308" s="3">
        <v>9</v>
      </c>
      <c r="B308" t="s">
        <v>47</v>
      </c>
      <c r="D308" t="s">
        <v>345</v>
      </c>
      <c r="E308" t="s">
        <v>346</v>
      </c>
      <c r="F308" t="s">
        <v>354</v>
      </c>
      <c r="H308" t="s">
        <v>2</v>
      </c>
    </row>
    <row r="309" spans="1:8" x14ac:dyDescent="0.25">
      <c r="A309" s="3">
        <v>6</v>
      </c>
      <c r="B309" t="s">
        <v>48</v>
      </c>
      <c r="D309" t="s">
        <v>345</v>
      </c>
      <c r="E309" t="s">
        <v>346</v>
      </c>
      <c r="F309" t="s">
        <v>354</v>
      </c>
      <c r="H309" t="s">
        <v>2</v>
      </c>
    </row>
    <row r="310" spans="1:8" x14ac:dyDescent="0.25">
      <c r="A310" s="3">
        <v>7</v>
      </c>
      <c r="B310" t="s">
        <v>49</v>
      </c>
      <c r="D310" t="s">
        <v>345</v>
      </c>
      <c r="E310" t="s">
        <v>346</v>
      </c>
      <c r="F310" t="s">
        <v>354</v>
      </c>
      <c r="H310" t="s">
        <v>2</v>
      </c>
    </row>
    <row r="311" spans="1:8" x14ac:dyDescent="0.25">
      <c r="A311" s="3">
        <v>1</v>
      </c>
      <c r="B311" t="s">
        <v>50</v>
      </c>
      <c r="D311" t="s">
        <v>345</v>
      </c>
      <c r="E311" t="s">
        <v>346</v>
      </c>
      <c r="F311" t="s">
        <v>354</v>
      </c>
      <c r="H311" t="s">
        <v>2</v>
      </c>
    </row>
    <row r="312" spans="1:8" x14ac:dyDescent="0.25">
      <c r="A312" s="3">
        <v>10</v>
      </c>
      <c r="B312" t="s">
        <v>51</v>
      </c>
      <c r="D312" t="s">
        <v>345</v>
      </c>
      <c r="E312" t="s">
        <v>346</v>
      </c>
      <c r="F312" t="s">
        <v>354</v>
      </c>
      <c r="H312" t="s">
        <v>2</v>
      </c>
    </row>
    <row r="313" spans="1:8" x14ac:dyDescent="0.25">
      <c r="A313" s="3">
        <v>2</v>
      </c>
      <c r="B313" t="s">
        <v>52</v>
      </c>
      <c r="D313" t="s">
        <v>345</v>
      </c>
      <c r="E313" t="s">
        <v>346</v>
      </c>
      <c r="F313" t="s">
        <v>354</v>
      </c>
      <c r="H313" t="s">
        <v>2</v>
      </c>
    </row>
    <row r="314" spans="1:8" x14ac:dyDescent="0.25">
      <c r="A314" s="3">
        <v>6</v>
      </c>
      <c r="B314" t="s">
        <v>53</v>
      </c>
      <c r="D314" t="s">
        <v>345</v>
      </c>
      <c r="E314" t="s">
        <v>346</v>
      </c>
      <c r="F314" t="s">
        <v>354</v>
      </c>
      <c r="H314" t="s">
        <v>2</v>
      </c>
    </row>
    <row r="315" spans="1:8" x14ac:dyDescent="0.25">
      <c r="A315" s="3">
        <v>4</v>
      </c>
      <c r="B315" t="s">
        <v>54</v>
      </c>
      <c r="D315" t="s">
        <v>345</v>
      </c>
      <c r="E315" t="s">
        <v>346</v>
      </c>
      <c r="F315" t="s">
        <v>354</v>
      </c>
      <c r="H315" t="s">
        <v>2</v>
      </c>
    </row>
    <row r="316" spans="1:8" x14ac:dyDescent="0.25">
      <c r="A316" s="3">
        <v>6</v>
      </c>
      <c r="B316" s="1" t="s">
        <v>18</v>
      </c>
      <c r="C316" s="1"/>
      <c r="D316" s="1"/>
      <c r="E316" t="s">
        <v>346</v>
      </c>
      <c r="F316" t="s">
        <v>354</v>
      </c>
      <c r="H316" t="s">
        <v>2</v>
      </c>
    </row>
    <row r="317" spans="1:8" x14ac:dyDescent="0.25">
      <c r="A317" s="3">
        <v>5</v>
      </c>
      <c r="B317" t="s">
        <v>229</v>
      </c>
      <c r="E317" t="s">
        <v>366</v>
      </c>
      <c r="F317" t="s">
        <v>418</v>
      </c>
      <c r="H317" t="s">
        <v>227</v>
      </c>
    </row>
    <row r="318" spans="1:8" x14ac:dyDescent="0.25">
      <c r="A318" s="3">
        <v>1</v>
      </c>
      <c r="B318" t="s">
        <v>230</v>
      </c>
      <c r="E318" t="s">
        <v>366</v>
      </c>
      <c r="F318" t="s">
        <v>418</v>
      </c>
      <c r="H318" t="s">
        <v>227</v>
      </c>
    </row>
    <row r="319" spans="1:8" x14ac:dyDescent="0.25">
      <c r="A319" s="3">
        <v>1</v>
      </c>
      <c r="B319" t="s">
        <v>224</v>
      </c>
      <c r="E319" t="s">
        <v>366</v>
      </c>
      <c r="F319" t="s">
        <v>418</v>
      </c>
      <c r="H319" t="s">
        <v>227</v>
      </c>
    </row>
    <row r="320" spans="1:8" x14ac:dyDescent="0.25">
      <c r="A320" s="3">
        <v>1</v>
      </c>
      <c r="B320" t="s">
        <v>152</v>
      </c>
      <c r="E320" t="s">
        <v>366</v>
      </c>
      <c r="F320" t="s">
        <v>417</v>
      </c>
      <c r="H320" t="s">
        <v>2</v>
      </c>
    </row>
    <row r="321" spans="1:8" x14ac:dyDescent="0.25">
      <c r="A321" s="3">
        <v>1</v>
      </c>
      <c r="E321" t="s">
        <v>366</v>
      </c>
      <c r="F321" t="s">
        <v>458</v>
      </c>
      <c r="H321" t="s">
        <v>227</v>
      </c>
    </row>
    <row r="322" spans="1:8" x14ac:dyDescent="0.25">
      <c r="A322" s="3">
        <v>1</v>
      </c>
      <c r="E322" t="s">
        <v>359</v>
      </c>
      <c r="F322" t="s">
        <v>399</v>
      </c>
      <c r="G322" t="s">
        <v>96</v>
      </c>
      <c r="H322" t="s">
        <v>2</v>
      </c>
    </row>
    <row r="323" spans="1:8" x14ac:dyDescent="0.25">
      <c r="A323" s="3">
        <v>1</v>
      </c>
      <c r="E323" t="s">
        <v>359</v>
      </c>
      <c r="F323" t="s">
        <v>399</v>
      </c>
      <c r="G323" t="s">
        <v>94</v>
      </c>
      <c r="H323" t="s">
        <v>2</v>
      </c>
    </row>
    <row r="324" spans="1:8" x14ac:dyDescent="0.25">
      <c r="A324" s="3">
        <v>36</v>
      </c>
      <c r="B324" t="s">
        <v>192</v>
      </c>
      <c r="E324" t="s">
        <v>359</v>
      </c>
      <c r="F324" t="s">
        <v>504</v>
      </c>
      <c r="G324" t="s">
        <v>94</v>
      </c>
      <c r="H324" t="s">
        <v>2</v>
      </c>
    </row>
    <row r="325" spans="1:8" x14ac:dyDescent="0.25">
      <c r="A325" s="3">
        <v>11</v>
      </c>
      <c r="C325" t="s">
        <v>69</v>
      </c>
      <c r="F325" t="s">
        <v>288</v>
      </c>
      <c r="H325" t="s">
        <v>227</v>
      </c>
    </row>
    <row r="326" spans="1:8" x14ac:dyDescent="0.25">
      <c r="A326" s="3">
        <v>1</v>
      </c>
      <c r="F326" t="s">
        <v>334</v>
      </c>
      <c r="H326" t="s">
        <v>2</v>
      </c>
    </row>
    <row r="327" spans="1:8" x14ac:dyDescent="0.25">
      <c r="A327" s="3">
        <v>1</v>
      </c>
      <c r="E327" t="s">
        <v>359</v>
      </c>
      <c r="F327" t="s">
        <v>400</v>
      </c>
      <c r="G327" t="s">
        <v>95</v>
      </c>
      <c r="H327" t="s">
        <v>2</v>
      </c>
    </row>
    <row r="328" spans="1:8" x14ac:dyDescent="0.25">
      <c r="A328" s="3">
        <v>3</v>
      </c>
      <c r="B328" t="s">
        <v>240</v>
      </c>
      <c r="F328" t="s">
        <v>241</v>
      </c>
      <c r="G328" t="s">
        <v>94</v>
      </c>
      <c r="H328" t="s">
        <v>2</v>
      </c>
    </row>
    <row r="329" spans="1:8" x14ac:dyDescent="0.25">
      <c r="A329" s="3">
        <v>10</v>
      </c>
      <c r="B329" t="s">
        <v>240</v>
      </c>
      <c r="F329" t="s">
        <v>241</v>
      </c>
      <c r="G329" t="s">
        <v>94</v>
      </c>
      <c r="H329" t="s">
        <v>227</v>
      </c>
    </row>
    <row r="330" spans="1:8" x14ac:dyDescent="0.25">
      <c r="A330" s="3">
        <v>1</v>
      </c>
      <c r="F330" t="s">
        <v>326</v>
      </c>
      <c r="H330" t="s">
        <v>2</v>
      </c>
    </row>
    <row r="331" spans="1:8" x14ac:dyDescent="0.25">
      <c r="A331" s="3">
        <f>7+11</f>
        <v>18</v>
      </c>
      <c r="F331" t="s">
        <v>317</v>
      </c>
      <c r="H331" t="s">
        <v>2</v>
      </c>
    </row>
    <row r="332" spans="1:8" x14ac:dyDescent="0.25">
      <c r="A332" s="3">
        <v>2</v>
      </c>
      <c r="C332" t="s">
        <v>163</v>
      </c>
      <c r="E332" t="s">
        <v>359</v>
      </c>
      <c r="F332" t="s">
        <v>401</v>
      </c>
      <c r="G332" t="s">
        <v>144</v>
      </c>
      <c r="H332" t="s">
        <v>2</v>
      </c>
    </row>
    <row r="333" spans="1:8" x14ac:dyDescent="0.25">
      <c r="A333" s="3">
        <v>2</v>
      </c>
      <c r="E333" t="s">
        <v>359</v>
      </c>
      <c r="F333" t="s">
        <v>401</v>
      </c>
      <c r="H333" t="s">
        <v>227</v>
      </c>
    </row>
    <row r="334" spans="1:8" x14ac:dyDescent="0.25">
      <c r="A334" s="3">
        <v>18</v>
      </c>
      <c r="E334" t="s">
        <v>359</v>
      </c>
      <c r="F334" t="s">
        <v>401</v>
      </c>
      <c r="H334" t="s">
        <v>2</v>
      </c>
    </row>
    <row r="335" spans="1:8" x14ac:dyDescent="0.25">
      <c r="A335" s="3">
        <v>2</v>
      </c>
      <c r="C335" t="s">
        <v>70</v>
      </c>
      <c r="E335" t="s">
        <v>359</v>
      </c>
      <c r="F335" t="s">
        <v>401</v>
      </c>
      <c r="H335" t="s">
        <v>342</v>
      </c>
    </row>
    <row r="336" spans="1:8" x14ac:dyDescent="0.25">
      <c r="A336" s="3">
        <v>15</v>
      </c>
      <c r="E336" t="s">
        <v>359</v>
      </c>
      <c r="F336" t="s">
        <v>401</v>
      </c>
      <c r="G336" t="s">
        <v>94</v>
      </c>
      <c r="H336" t="s">
        <v>2</v>
      </c>
    </row>
    <row r="337" spans="1:8" x14ac:dyDescent="0.25">
      <c r="A337" s="3">
        <f>2+4</f>
        <v>6</v>
      </c>
      <c r="D337" t="s">
        <v>397</v>
      </c>
      <c r="E337" t="s">
        <v>359</v>
      </c>
      <c r="F337" t="s">
        <v>398</v>
      </c>
      <c r="H337" t="s">
        <v>227</v>
      </c>
    </row>
    <row r="338" spans="1:8" x14ac:dyDescent="0.25">
      <c r="A338" s="3">
        <v>1</v>
      </c>
      <c r="B338" t="s">
        <v>63</v>
      </c>
      <c r="E338" t="s">
        <v>366</v>
      </c>
      <c r="F338" t="s">
        <v>416</v>
      </c>
      <c r="H338" t="s">
        <v>227</v>
      </c>
    </row>
    <row r="339" spans="1:8" x14ac:dyDescent="0.25">
      <c r="A339" s="3">
        <v>1</v>
      </c>
      <c r="B339" s="5" t="s">
        <v>66</v>
      </c>
      <c r="C339" s="5"/>
      <c r="D339" s="5"/>
      <c r="E339" s="5"/>
      <c r="F339" t="s">
        <v>416</v>
      </c>
      <c r="G339" t="s">
        <v>87</v>
      </c>
      <c r="H339" t="s">
        <v>2</v>
      </c>
    </row>
    <row r="340" spans="1:8" x14ac:dyDescent="0.25">
      <c r="A340" s="3">
        <v>6</v>
      </c>
      <c r="B340" t="s">
        <v>36</v>
      </c>
      <c r="D340" s="1" t="s">
        <v>363</v>
      </c>
      <c r="E340" s="1" t="s">
        <v>366</v>
      </c>
      <c r="F340" t="s">
        <v>367</v>
      </c>
      <c r="H340" t="s">
        <v>2</v>
      </c>
    </row>
    <row r="341" spans="1:8" x14ac:dyDescent="0.25">
      <c r="A341" s="3">
        <v>5</v>
      </c>
      <c r="B341" t="s">
        <v>69</v>
      </c>
      <c r="E341" t="s">
        <v>359</v>
      </c>
      <c r="F341" t="s">
        <v>294</v>
      </c>
      <c r="H341" t="s">
        <v>227</v>
      </c>
    </row>
    <row r="342" spans="1:8" x14ac:dyDescent="0.25">
      <c r="A342" s="3">
        <v>33</v>
      </c>
      <c r="C342" t="s">
        <v>203</v>
      </c>
      <c r="E342" t="s">
        <v>432</v>
      </c>
      <c r="F342" t="s">
        <v>364</v>
      </c>
      <c r="H342" t="s">
        <v>2</v>
      </c>
    </row>
    <row r="343" spans="1:8" x14ac:dyDescent="0.25">
      <c r="A343" s="3">
        <v>10</v>
      </c>
      <c r="C343" t="s">
        <v>205</v>
      </c>
      <c r="D343" t="s">
        <v>505</v>
      </c>
      <c r="E343" t="s">
        <v>432</v>
      </c>
      <c r="F343" t="s">
        <v>364</v>
      </c>
      <c r="G343" t="s">
        <v>94</v>
      </c>
      <c r="H343" t="s">
        <v>2</v>
      </c>
    </row>
    <row r="344" spans="1:8" x14ac:dyDescent="0.25">
      <c r="A344" s="3">
        <v>33</v>
      </c>
      <c r="C344" t="s">
        <v>307</v>
      </c>
      <c r="F344" t="s">
        <v>486</v>
      </c>
      <c r="G344" t="s">
        <v>95</v>
      </c>
      <c r="H344" t="s">
        <v>2</v>
      </c>
    </row>
    <row r="345" spans="1:8" x14ac:dyDescent="0.25">
      <c r="A345" s="3">
        <f>87+18+57+13+62+33+28</f>
        <v>298</v>
      </c>
      <c r="C345" t="s">
        <v>204</v>
      </c>
      <c r="F345" t="s">
        <v>485</v>
      </c>
      <c r="G345" t="s">
        <v>95</v>
      </c>
      <c r="H345" t="s">
        <v>2</v>
      </c>
    </row>
    <row r="346" spans="1:8" x14ac:dyDescent="0.25">
      <c r="A346" s="3">
        <f>42+29+54+108+5</f>
        <v>238</v>
      </c>
      <c r="C346" t="s">
        <v>202</v>
      </c>
      <c r="F346" t="s">
        <v>485</v>
      </c>
      <c r="G346" t="s">
        <v>95</v>
      </c>
      <c r="H346" t="s">
        <v>2</v>
      </c>
    </row>
    <row r="347" spans="1:8" x14ac:dyDescent="0.25">
      <c r="A347" s="3">
        <f>18+56+62+52+32</f>
        <v>220</v>
      </c>
      <c r="C347" t="s">
        <v>203</v>
      </c>
      <c r="F347" t="s">
        <v>485</v>
      </c>
      <c r="G347" t="s">
        <v>95</v>
      </c>
      <c r="H347" t="s">
        <v>2</v>
      </c>
    </row>
    <row r="348" spans="1:8" x14ac:dyDescent="0.25">
      <c r="A348" s="3">
        <v>2</v>
      </c>
      <c r="B348" s="7" t="s">
        <v>164</v>
      </c>
      <c r="C348" s="7"/>
      <c r="D348" s="7"/>
      <c r="E348" t="s">
        <v>366</v>
      </c>
      <c r="F348" t="s">
        <v>415</v>
      </c>
      <c r="G348" t="s">
        <v>165</v>
      </c>
      <c r="H348" t="s">
        <v>2</v>
      </c>
    </row>
    <row r="349" spans="1:8" x14ac:dyDescent="0.25">
      <c r="A349" s="3">
        <v>1</v>
      </c>
      <c r="B349" t="s">
        <v>55</v>
      </c>
      <c r="E349" t="s">
        <v>366</v>
      </c>
      <c r="F349" t="s">
        <v>415</v>
      </c>
      <c r="H349" t="s">
        <v>2</v>
      </c>
    </row>
    <row r="350" spans="1:8" x14ac:dyDescent="0.25">
      <c r="A350" s="3">
        <v>1</v>
      </c>
      <c r="B350" s="1" t="s">
        <v>11</v>
      </c>
      <c r="C350" s="1" t="s">
        <v>69</v>
      </c>
      <c r="D350" s="1"/>
      <c r="E350" s="1" t="s">
        <v>346</v>
      </c>
      <c r="F350" t="s">
        <v>461</v>
      </c>
      <c r="G350" t="s">
        <v>92</v>
      </c>
      <c r="H350" t="s">
        <v>2</v>
      </c>
    </row>
    <row r="351" spans="1:8" x14ac:dyDescent="0.25">
      <c r="A351" s="3">
        <v>1</v>
      </c>
      <c r="B351" s="1" t="s">
        <v>62</v>
      </c>
      <c r="C351" s="1" t="s">
        <v>69</v>
      </c>
      <c r="D351" s="1"/>
      <c r="E351" s="1" t="s">
        <v>346</v>
      </c>
      <c r="F351" t="s">
        <v>461</v>
      </c>
      <c r="G351" t="s">
        <v>92</v>
      </c>
      <c r="H351" t="s">
        <v>2</v>
      </c>
    </row>
    <row r="352" spans="1:8" x14ac:dyDescent="0.25">
      <c r="A352" s="3">
        <v>1</v>
      </c>
      <c r="B352" t="s">
        <v>141</v>
      </c>
      <c r="E352" t="s">
        <v>346</v>
      </c>
      <c r="F352" t="s">
        <v>353</v>
      </c>
      <c r="G352" t="s">
        <v>87</v>
      </c>
      <c r="H352" t="s">
        <v>2</v>
      </c>
    </row>
    <row r="353" spans="1:8" x14ac:dyDescent="0.25">
      <c r="A353" s="3">
        <v>1</v>
      </c>
      <c r="B353" t="s">
        <v>120</v>
      </c>
      <c r="E353" t="s">
        <v>346</v>
      </c>
      <c r="F353" t="s">
        <v>353</v>
      </c>
      <c r="G353" t="s">
        <v>142</v>
      </c>
      <c r="H353" t="s">
        <v>2</v>
      </c>
    </row>
    <row r="354" spans="1:8" x14ac:dyDescent="0.25">
      <c r="A354" s="3">
        <v>1</v>
      </c>
      <c r="B354" s="7" t="s">
        <v>167</v>
      </c>
      <c r="C354" s="7"/>
      <c r="D354" s="7"/>
      <c r="E354" t="s">
        <v>366</v>
      </c>
      <c r="F354" t="s">
        <v>414</v>
      </c>
      <c r="H354" t="s">
        <v>2</v>
      </c>
    </row>
    <row r="355" spans="1:8" x14ac:dyDescent="0.25">
      <c r="A355" s="3">
        <v>1</v>
      </c>
      <c r="B355" t="s">
        <v>164</v>
      </c>
      <c r="E355" t="s">
        <v>366</v>
      </c>
      <c r="F355" t="s">
        <v>414</v>
      </c>
      <c r="H355" t="s">
        <v>2</v>
      </c>
    </row>
    <row r="356" spans="1:8" x14ac:dyDescent="0.25">
      <c r="A356" s="3">
        <v>1</v>
      </c>
      <c r="B356" t="s">
        <v>6</v>
      </c>
      <c r="E356" t="s">
        <v>366</v>
      </c>
      <c r="F356" t="s">
        <v>290</v>
      </c>
      <c r="H356" t="s">
        <v>2</v>
      </c>
    </row>
    <row r="357" spans="1:8" x14ac:dyDescent="0.25">
      <c r="A357" s="3">
        <v>1</v>
      </c>
      <c r="E357" t="s">
        <v>366</v>
      </c>
      <c r="F357" t="s">
        <v>290</v>
      </c>
      <c r="H357" t="s">
        <v>227</v>
      </c>
    </row>
    <row r="358" spans="1:8" x14ac:dyDescent="0.25">
      <c r="A358" s="3">
        <v>1</v>
      </c>
      <c r="C358" t="s">
        <v>242</v>
      </c>
      <c r="F358" t="s">
        <v>249</v>
      </c>
      <c r="G358" t="s">
        <v>96</v>
      </c>
      <c r="H358" t="s">
        <v>227</v>
      </c>
    </row>
    <row r="359" spans="1:8" x14ac:dyDescent="0.25">
      <c r="A359" s="3">
        <v>10</v>
      </c>
      <c r="C359" t="s">
        <v>70</v>
      </c>
      <c r="E359" t="s">
        <v>359</v>
      </c>
      <c r="F359" t="s">
        <v>402</v>
      </c>
      <c r="H359" t="s">
        <v>342</v>
      </c>
    </row>
    <row r="360" spans="1:8" x14ac:dyDescent="0.25">
      <c r="A360" s="3">
        <v>4</v>
      </c>
      <c r="C360" t="s">
        <v>69</v>
      </c>
      <c r="E360" t="s">
        <v>359</v>
      </c>
      <c r="F360" t="s">
        <v>402</v>
      </c>
      <c r="H360" t="s">
        <v>342</v>
      </c>
    </row>
    <row r="361" spans="1:8" x14ac:dyDescent="0.25">
      <c r="A361" s="3">
        <v>22</v>
      </c>
      <c r="E361" t="s">
        <v>359</v>
      </c>
      <c r="F361" t="s">
        <v>403</v>
      </c>
      <c r="G361" t="s">
        <v>94</v>
      </c>
      <c r="H361" t="s">
        <v>2</v>
      </c>
    </row>
    <row r="362" spans="1:8" x14ac:dyDescent="0.25">
      <c r="A362" s="3">
        <v>1</v>
      </c>
      <c r="B362" t="s">
        <v>66</v>
      </c>
      <c r="F362" t="s">
        <v>117</v>
      </c>
      <c r="G362" t="s">
        <v>101</v>
      </c>
      <c r="H362" t="s">
        <v>2</v>
      </c>
    </row>
    <row r="363" spans="1:8" x14ac:dyDescent="0.25">
      <c r="A363" s="3">
        <v>1</v>
      </c>
      <c r="B363" t="s">
        <v>133</v>
      </c>
      <c r="F363" t="s">
        <v>117</v>
      </c>
      <c r="G363" t="s">
        <v>134</v>
      </c>
      <c r="H363" t="s">
        <v>2</v>
      </c>
    </row>
    <row r="364" spans="1:8" x14ac:dyDescent="0.25">
      <c r="A364" s="3">
        <v>1</v>
      </c>
      <c r="B364" t="s">
        <v>66</v>
      </c>
      <c r="F364" t="s">
        <v>117</v>
      </c>
      <c r="G364" t="s">
        <v>134</v>
      </c>
      <c r="H364" t="s">
        <v>2</v>
      </c>
    </row>
    <row r="365" spans="1:8" x14ac:dyDescent="0.25">
      <c r="A365" s="3">
        <v>1</v>
      </c>
      <c r="B365" s="1" t="s">
        <v>37</v>
      </c>
      <c r="C365" s="1"/>
      <c r="D365" t="s">
        <v>345</v>
      </c>
      <c r="E365" t="s">
        <v>346</v>
      </c>
      <c r="F365" t="s">
        <v>463</v>
      </c>
      <c r="H365" t="s">
        <v>2</v>
      </c>
    </row>
    <row r="366" spans="1:8" x14ac:dyDescent="0.25">
      <c r="A366" s="3">
        <v>1</v>
      </c>
      <c r="F366" t="s">
        <v>498</v>
      </c>
      <c r="H366" t="s">
        <v>2</v>
      </c>
    </row>
    <row r="367" spans="1:8" x14ac:dyDescent="0.25">
      <c r="A367" s="3">
        <v>3</v>
      </c>
      <c r="E367" t="s">
        <v>359</v>
      </c>
      <c r="F367" t="s">
        <v>481</v>
      </c>
      <c r="G367" t="s">
        <v>197</v>
      </c>
      <c r="H367" t="s">
        <v>342</v>
      </c>
    </row>
    <row r="368" spans="1:8" x14ac:dyDescent="0.25">
      <c r="A368" s="3">
        <v>1</v>
      </c>
      <c r="C368" t="s">
        <v>277</v>
      </c>
      <c r="F368" t="s">
        <v>278</v>
      </c>
      <c r="H368" t="s">
        <v>227</v>
      </c>
    </row>
    <row r="369" spans="1:8" x14ac:dyDescent="0.25">
      <c r="A369" s="3">
        <v>1</v>
      </c>
      <c r="B369" t="s">
        <v>252</v>
      </c>
      <c r="F369" t="s">
        <v>255</v>
      </c>
      <c r="G369" t="s">
        <v>254</v>
      </c>
      <c r="H369" t="s">
        <v>227</v>
      </c>
    </row>
    <row r="370" spans="1:8" x14ac:dyDescent="0.25">
      <c r="A370" s="3">
        <v>8</v>
      </c>
      <c r="C370" t="s">
        <v>220</v>
      </c>
      <c r="E370" t="s">
        <v>359</v>
      </c>
      <c r="F370" t="s">
        <v>405</v>
      </c>
      <c r="G370" t="s">
        <v>94</v>
      </c>
      <c r="H370" t="s">
        <v>342</v>
      </c>
    </row>
    <row r="371" spans="1:8" x14ac:dyDescent="0.25">
      <c r="A371" s="3">
        <v>1</v>
      </c>
      <c r="C371" t="s">
        <v>210</v>
      </c>
      <c r="E371" t="s">
        <v>359</v>
      </c>
      <c r="F371" t="s">
        <v>405</v>
      </c>
      <c r="G371" t="s">
        <v>94</v>
      </c>
      <c r="H371" t="s">
        <v>342</v>
      </c>
    </row>
    <row r="372" spans="1:8" x14ac:dyDescent="0.25">
      <c r="A372" s="3">
        <v>1</v>
      </c>
      <c r="C372" t="s">
        <v>69</v>
      </c>
      <c r="E372" t="s">
        <v>359</v>
      </c>
      <c r="F372" t="s">
        <v>405</v>
      </c>
      <c r="G372" t="s">
        <v>94</v>
      </c>
      <c r="H372" t="s">
        <v>342</v>
      </c>
    </row>
    <row r="373" spans="1:8" x14ac:dyDescent="0.25">
      <c r="A373" s="3">
        <v>2</v>
      </c>
      <c r="C373" t="s">
        <v>220</v>
      </c>
      <c r="E373" t="s">
        <v>359</v>
      </c>
      <c r="F373" t="s">
        <v>405</v>
      </c>
      <c r="G373" t="s">
        <v>96</v>
      </c>
      <c r="H373" t="s">
        <v>342</v>
      </c>
    </row>
    <row r="374" spans="1:8" x14ac:dyDescent="0.25">
      <c r="A374" s="3">
        <v>1</v>
      </c>
      <c r="E374" t="s">
        <v>359</v>
      </c>
      <c r="F374" t="s">
        <v>406</v>
      </c>
      <c r="G374" t="s">
        <v>95</v>
      </c>
      <c r="H374" t="s">
        <v>2</v>
      </c>
    </row>
    <row r="375" spans="1:8" x14ac:dyDescent="0.25">
      <c r="A375" s="3">
        <v>1</v>
      </c>
      <c r="B375" s="1"/>
      <c r="C375" s="1" t="s">
        <v>70</v>
      </c>
      <c r="D375" s="1"/>
      <c r="E375" s="1"/>
      <c r="F375" t="s">
        <v>107</v>
      </c>
      <c r="G375" t="s">
        <v>108</v>
      </c>
      <c r="H375" t="s">
        <v>2</v>
      </c>
    </row>
    <row r="376" spans="1:8" x14ac:dyDescent="0.25">
      <c r="A376" s="3">
        <v>61</v>
      </c>
      <c r="E376" t="s">
        <v>432</v>
      </c>
      <c r="F376" t="s">
        <v>436</v>
      </c>
      <c r="H376" t="s">
        <v>2</v>
      </c>
    </row>
    <row r="377" spans="1:8" x14ac:dyDescent="0.25">
      <c r="A377" s="3">
        <v>24</v>
      </c>
      <c r="C377" t="s">
        <v>69</v>
      </c>
      <c r="F377" t="s">
        <v>305</v>
      </c>
      <c r="G377" t="s">
        <v>95</v>
      </c>
      <c r="H377" t="s">
        <v>2</v>
      </c>
    </row>
    <row r="378" spans="1:8" x14ac:dyDescent="0.25">
      <c r="A378" s="3">
        <v>4</v>
      </c>
      <c r="E378" t="s">
        <v>432</v>
      </c>
      <c r="F378" t="s">
        <v>344</v>
      </c>
      <c r="H378" t="s">
        <v>342</v>
      </c>
    </row>
    <row r="379" spans="1:8" x14ac:dyDescent="0.25">
      <c r="A379" s="3">
        <v>1</v>
      </c>
      <c r="C379" t="s">
        <v>69</v>
      </c>
      <c r="F379" t="s">
        <v>289</v>
      </c>
      <c r="G379" t="s">
        <v>87</v>
      </c>
      <c r="H379" t="s">
        <v>227</v>
      </c>
    </row>
    <row r="380" spans="1:8" x14ac:dyDescent="0.25">
      <c r="A380" s="3">
        <v>1</v>
      </c>
      <c r="C380" t="s">
        <v>70</v>
      </c>
      <c r="E380" t="s">
        <v>359</v>
      </c>
      <c r="F380" t="s">
        <v>319</v>
      </c>
      <c r="H380" t="s">
        <v>227</v>
      </c>
    </row>
    <row r="381" spans="1:8" x14ac:dyDescent="0.25">
      <c r="A381" s="3">
        <v>2</v>
      </c>
      <c r="E381" t="s">
        <v>359</v>
      </c>
      <c r="F381" t="s">
        <v>319</v>
      </c>
      <c r="G381" t="s">
        <v>94</v>
      </c>
      <c r="H381" t="s">
        <v>2</v>
      </c>
    </row>
    <row r="382" spans="1:8" x14ac:dyDescent="0.25">
      <c r="A382" s="3">
        <v>2</v>
      </c>
      <c r="F382" t="s">
        <v>319</v>
      </c>
      <c r="H382" t="s">
        <v>2</v>
      </c>
    </row>
    <row r="383" spans="1:8" x14ac:dyDescent="0.25">
      <c r="A383" s="3">
        <v>2</v>
      </c>
      <c r="C383" t="s">
        <v>70</v>
      </c>
      <c r="F383" t="s">
        <v>296</v>
      </c>
      <c r="G383" t="s">
        <v>95</v>
      </c>
      <c r="H383" t="s">
        <v>2</v>
      </c>
    </row>
    <row r="384" spans="1:8" x14ac:dyDescent="0.25">
      <c r="A384" s="3">
        <v>2</v>
      </c>
      <c r="C384" t="s">
        <v>70</v>
      </c>
      <c r="E384" t="s">
        <v>408</v>
      </c>
      <c r="F384" t="s">
        <v>291</v>
      </c>
      <c r="H384" t="s">
        <v>227</v>
      </c>
    </row>
    <row r="385" spans="1:8" x14ac:dyDescent="0.25">
      <c r="A385" s="3">
        <v>9</v>
      </c>
      <c r="C385" t="s">
        <v>69</v>
      </c>
      <c r="E385" t="s">
        <v>359</v>
      </c>
      <c r="F385" t="s">
        <v>291</v>
      </c>
      <c r="G385" t="s">
        <v>96</v>
      </c>
      <c r="H385" t="s">
        <v>2</v>
      </c>
    </row>
    <row r="386" spans="1:8" x14ac:dyDescent="0.25">
      <c r="A386" s="3">
        <v>1</v>
      </c>
      <c r="C386" t="s">
        <v>69</v>
      </c>
      <c r="E386" t="s">
        <v>359</v>
      </c>
      <c r="F386" t="s">
        <v>291</v>
      </c>
      <c r="G386" t="s">
        <v>106</v>
      </c>
      <c r="H386" t="s">
        <v>2</v>
      </c>
    </row>
    <row r="387" spans="1:8" x14ac:dyDescent="0.25">
      <c r="A387" s="3">
        <v>1</v>
      </c>
      <c r="C387" t="s">
        <v>69</v>
      </c>
      <c r="E387" t="s">
        <v>359</v>
      </c>
      <c r="F387" t="s">
        <v>291</v>
      </c>
      <c r="G387" t="s">
        <v>335</v>
      </c>
      <c r="H387" t="s">
        <v>2</v>
      </c>
    </row>
    <row r="388" spans="1:8" x14ac:dyDescent="0.25">
      <c r="A388" s="3">
        <v>1</v>
      </c>
      <c r="C388" t="s">
        <v>69</v>
      </c>
      <c r="E388" t="s">
        <v>359</v>
      </c>
      <c r="F388" t="s">
        <v>291</v>
      </c>
      <c r="G388" t="s">
        <v>94</v>
      </c>
      <c r="H388" t="s">
        <v>2</v>
      </c>
    </row>
    <row r="389" spans="1:8" x14ac:dyDescent="0.25">
      <c r="A389" s="3">
        <v>2</v>
      </c>
      <c r="B389" t="s">
        <v>379</v>
      </c>
      <c r="C389" t="s">
        <v>220</v>
      </c>
      <c r="E389" t="s">
        <v>359</v>
      </c>
      <c r="F389" t="s">
        <v>378</v>
      </c>
      <c r="G389" t="s">
        <v>96</v>
      </c>
      <c r="H389" t="s">
        <v>342</v>
      </c>
    </row>
    <row r="390" spans="1:8" x14ac:dyDescent="0.25">
      <c r="A390" s="3">
        <v>3</v>
      </c>
      <c r="B390" t="s">
        <v>74</v>
      </c>
      <c r="E390" t="s">
        <v>359</v>
      </c>
      <c r="F390" t="s">
        <v>378</v>
      </c>
      <c r="G390" t="s">
        <v>94</v>
      </c>
      <c r="H390" t="s">
        <v>2</v>
      </c>
    </row>
    <row r="391" spans="1:8" x14ac:dyDescent="0.25">
      <c r="A391" s="3">
        <v>6</v>
      </c>
      <c r="B391" s="1" t="s">
        <v>75</v>
      </c>
      <c r="C391" s="1"/>
      <c r="D391" s="1"/>
      <c r="E391" t="s">
        <v>359</v>
      </c>
      <c r="F391" t="s">
        <v>378</v>
      </c>
      <c r="G391" t="s">
        <v>94</v>
      </c>
      <c r="H391" t="s">
        <v>2</v>
      </c>
    </row>
    <row r="392" spans="1:8" x14ac:dyDescent="0.25">
      <c r="A392" s="3">
        <v>1</v>
      </c>
      <c r="B392" t="s">
        <v>248</v>
      </c>
      <c r="E392" t="s">
        <v>359</v>
      </c>
      <c r="F392" t="s">
        <v>378</v>
      </c>
      <c r="G392" t="s">
        <v>247</v>
      </c>
      <c r="H392" t="s">
        <v>227</v>
      </c>
    </row>
    <row r="393" spans="1:8" x14ac:dyDescent="0.25">
      <c r="A393" s="3">
        <v>3</v>
      </c>
      <c r="B393" t="s">
        <v>74</v>
      </c>
      <c r="E393" t="s">
        <v>359</v>
      </c>
      <c r="F393" t="s">
        <v>378</v>
      </c>
      <c r="G393" t="s">
        <v>247</v>
      </c>
      <c r="H393" t="s">
        <v>227</v>
      </c>
    </row>
    <row r="394" spans="1:8" x14ac:dyDescent="0.25">
      <c r="A394" s="3">
        <v>1</v>
      </c>
      <c r="B394" t="s">
        <v>325</v>
      </c>
      <c r="E394" t="s">
        <v>359</v>
      </c>
      <c r="F394" t="s">
        <v>372</v>
      </c>
      <c r="G394" t="s">
        <v>94</v>
      </c>
      <c r="H394" t="s">
        <v>2</v>
      </c>
    </row>
    <row r="395" spans="1:8" x14ac:dyDescent="0.25">
      <c r="A395" s="3">
        <v>2</v>
      </c>
      <c r="B395" t="s">
        <v>327</v>
      </c>
      <c r="D395" s="7" t="s">
        <v>365</v>
      </c>
      <c r="E395" s="7" t="s">
        <v>359</v>
      </c>
      <c r="F395" t="s">
        <v>372</v>
      </c>
      <c r="G395" t="s">
        <v>94</v>
      </c>
      <c r="H395" t="s">
        <v>2</v>
      </c>
    </row>
    <row r="396" spans="1:8" x14ac:dyDescent="0.25">
      <c r="A396" s="3">
        <v>2</v>
      </c>
      <c r="B396" s="7" t="s">
        <v>328</v>
      </c>
      <c r="C396" s="7"/>
      <c r="D396" s="7" t="s">
        <v>365</v>
      </c>
      <c r="E396" s="7" t="s">
        <v>359</v>
      </c>
      <c r="F396" t="s">
        <v>372</v>
      </c>
      <c r="G396" t="s">
        <v>94</v>
      </c>
      <c r="H396" t="s">
        <v>2</v>
      </c>
    </row>
    <row r="397" spans="1:8" x14ac:dyDescent="0.25">
      <c r="A397" s="3">
        <v>1</v>
      </c>
      <c r="B397" s="7" t="s">
        <v>329</v>
      </c>
      <c r="C397" s="7"/>
      <c r="D397" s="7" t="s">
        <v>365</v>
      </c>
      <c r="E397" s="7" t="s">
        <v>359</v>
      </c>
      <c r="F397" t="s">
        <v>372</v>
      </c>
      <c r="G397" t="s">
        <v>94</v>
      </c>
      <c r="H397" t="s">
        <v>2</v>
      </c>
    </row>
    <row r="398" spans="1:8" x14ac:dyDescent="0.25">
      <c r="A398" s="3">
        <v>2</v>
      </c>
      <c r="B398" t="s">
        <v>330</v>
      </c>
      <c r="D398" s="7" t="s">
        <v>365</v>
      </c>
      <c r="E398" s="7" t="s">
        <v>359</v>
      </c>
      <c r="F398" t="s">
        <v>372</v>
      </c>
      <c r="G398" t="s">
        <v>94</v>
      </c>
      <c r="H398" t="s">
        <v>2</v>
      </c>
    </row>
    <row r="399" spans="1:8" x14ac:dyDescent="0.25">
      <c r="A399" s="3">
        <v>2</v>
      </c>
      <c r="B399" t="s">
        <v>331</v>
      </c>
      <c r="D399" s="7" t="s">
        <v>365</v>
      </c>
      <c r="E399" s="7" t="s">
        <v>359</v>
      </c>
      <c r="F399" t="s">
        <v>372</v>
      </c>
      <c r="G399" t="s">
        <v>94</v>
      </c>
      <c r="H399" t="s">
        <v>2</v>
      </c>
    </row>
    <row r="400" spans="1:8" x14ac:dyDescent="0.25">
      <c r="A400" s="3">
        <v>14</v>
      </c>
      <c r="B400" t="s">
        <v>265</v>
      </c>
      <c r="D400" s="7" t="s">
        <v>365</v>
      </c>
      <c r="E400" s="7" t="s">
        <v>359</v>
      </c>
      <c r="F400" t="s">
        <v>372</v>
      </c>
      <c r="G400" t="s">
        <v>94</v>
      </c>
      <c r="H400" t="s">
        <v>2</v>
      </c>
    </row>
    <row r="401" spans="1:8" x14ac:dyDescent="0.25">
      <c r="A401" s="3">
        <v>2</v>
      </c>
      <c r="B401" t="s">
        <v>266</v>
      </c>
      <c r="D401" s="7" t="s">
        <v>365</v>
      </c>
      <c r="E401" s="7" t="s">
        <v>359</v>
      </c>
      <c r="F401" t="s">
        <v>372</v>
      </c>
      <c r="G401" t="s">
        <v>94</v>
      </c>
      <c r="H401" t="s">
        <v>2</v>
      </c>
    </row>
    <row r="402" spans="1:8" x14ac:dyDescent="0.25">
      <c r="A402" s="3">
        <v>8</v>
      </c>
      <c r="B402" t="s">
        <v>267</v>
      </c>
      <c r="D402" s="7" t="s">
        <v>365</v>
      </c>
      <c r="E402" s="7" t="s">
        <v>359</v>
      </c>
      <c r="F402" t="s">
        <v>372</v>
      </c>
      <c r="G402" t="s">
        <v>94</v>
      </c>
      <c r="H402" t="s">
        <v>2</v>
      </c>
    </row>
    <row r="403" spans="1:8" x14ac:dyDescent="0.25">
      <c r="A403" s="3">
        <v>10</v>
      </c>
      <c r="B403" t="s">
        <v>343</v>
      </c>
      <c r="E403" t="s">
        <v>439</v>
      </c>
      <c r="F403" t="s">
        <v>440</v>
      </c>
      <c r="H403" t="s">
        <v>342</v>
      </c>
    </row>
    <row r="404" spans="1:8" x14ac:dyDescent="0.25">
      <c r="A404" s="3">
        <v>1</v>
      </c>
      <c r="B404" t="s">
        <v>177</v>
      </c>
      <c r="F404" t="s">
        <v>178</v>
      </c>
      <c r="G404" t="s">
        <v>96</v>
      </c>
      <c r="H404" t="s">
        <v>2</v>
      </c>
    </row>
    <row r="405" spans="1:8" x14ac:dyDescent="0.25">
      <c r="A405" s="3">
        <v>1</v>
      </c>
      <c r="E405" t="s">
        <v>359</v>
      </c>
      <c r="F405" t="s">
        <v>494</v>
      </c>
      <c r="G405" t="s">
        <v>197</v>
      </c>
      <c r="H405" t="s">
        <v>2</v>
      </c>
    </row>
    <row r="406" spans="1:8" x14ac:dyDescent="0.25">
      <c r="A406" s="3">
        <v>5</v>
      </c>
      <c r="E406" t="s">
        <v>359</v>
      </c>
      <c r="F406" t="s">
        <v>495</v>
      </c>
      <c r="G406" t="s">
        <v>95</v>
      </c>
      <c r="H406" t="s">
        <v>2</v>
      </c>
    </row>
    <row r="407" spans="1:8" x14ac:dyDescent="0.25">
      <c r="A407" s="3">
        <v>1</v>
      </c>
      <c r="B407" t="s">
        <v>57</v>
      </c>
      <c r="F407" t="s">
        <v>110</v>
      </c>
      <c r="G407" t="s">
        <v>87</v>
      </c>
      <c r="H407" t="s">
        <v>2</v>
      </c>
    </row>
    <row r="408" spans="1:8" x14ac:dyDescent="0.25">
      <c r="A408" s="3">
        <v>1</v>
      </c>
      <c r="B408" t="s">
        <v>66</v>
      </c>
      <c r="D408" t="s">
        <v>446</v>
      </c>
      <c r="F408" t="s">
        <v>351</v>
      </c>
      <c r="G408" t="s">
        <v>106</v>
      </c>
      <c r="H408" t="s">
        <v>2</v>
      </c>
    </row>
    <row r="409" spans="1:8" x14ac:dyDescent="0.25">
      <c r="A409" s="3">
        <v>1</v>
      </c>
      <c r="B409" t="s">
        <v>121</v>
      </c>
      <c r="E409" t="s">
        <v>346</v>
      </c>
      <c r="F409" t="s">
        <v>351</v>
      </c>
      <c r="H409" t="s">
        <v>2</v>
      </c>
    </row>
    <row r="410" spans="1:8" x14ac:dyDescent="0.25">
      <c r="A410" s="3">
        <v>1</v>
      </c>
      <c r="B410" t="s">
        <v>65</v>
      </c>
      <c r="F410" t="s">
        <v>472</v>
      </c>
      <c r="G410" t="s">
        <v>106</v>
      </c>
      <c r="H410" t="s">
        <v>2</v>
      </c>
    </row>
    <row r="411" spans="1:8" x14ac:dyDescent="0.25">
      <c r="A411" s="3">
        <v>1</v>
      </c>
      <c r="B411" t="s">
        <v>65</v>
      </c>
      <c r="C411" t="s">
        <v>69</v>
      </c>
      <c r="E411" t="s">
        <v>346</v>
      </c>
      <c r="F411" t="s">
        <v>146</v>
      </c>
      <c r="H411" t="s">
        <v>2</v>
      </c>
    </row>
    <row r="412" spans="1:8" x14ac:dyDescent="0.25">
      <c r="A412" s="3">
        <v>1</v>
      </c>
      <c r="F412" t="s">
        <v>118</v>
      </c>
      <c r="G412" t="s">
        <v>96</v>
      </c>
      <c r="H412" t="s">
        <v>2</v>
      </c>
    </row>
    <row r="413" spans="1:8" x14ac:dyDescent="0.25">
      <c r="A413" s="3">
        <v>1</v>
      </c>
      <c r="B413" t="s">
        <v>183</v>
      </c>
      <c r="E413" t="s">
        <v>366</v>
      </c>
      <c r="F413" t="s">
        <v>91</v>
      </c>
      <c r="G413" t="s">
        <v>88</v>
      </c>
      <c r="H413" t="s">
        <v>227</v>
      </c>
    </row>
    <row r="414" spans="1:8" x14ac:dyDescent="0.25">
      <c r="A414" s="3">
        <v>1</v>
      </c>
      <c r="B414" t="s">
        <v>66</v>
      </c>
      <c r="E414" t="s">
        <v>366</v>
      </c>
      <c r="F414" t="s">
        <v>91</v>
      </c>
      <c r="G414" t="s">
        <v>88</v>
      </c>
      <c r="H414" t="s">
        <v>227</v>
      </c>
    </row>
    <row r="415" spans="1:8" x14ac:dyDescent="0.25">
      <c r="A415" s="3">
        <v>1</v>
      </c>
      <c r="B415" s="1" t="s">
        <v>81</v>
      </c>
      <c r="C415" s="1"/>
      <c r="D415" s="1"/>
      <c r="E415" s="1"/>
      <c r="F415" t="s">
        <v>91</v>
      </c>
      <c r="G415" t="s">
        <v>88</v>
      </c>
      <c r="H415" t="s">
        <v>2</v>
      </c>
    </row>
    <row r="416" spans="1:8" x14ac:dyDescent="0.25">
      <c r="A416" s="3">
        <v>3</v>
      </c>
      <c r="F416" t="s">
        <v>91</v>
      </c>
      <c r="H416" t="s">
        <v>2</v>
      </c>
    </row>
    <row r="417" spans="1:8" x14ac:dyDescent="0.25">
      <c r="A417" s="3">
        <v>1</v>
      </c>
      <c r="B417" t="s">
        <v>66</v>
      </c>
      <c r="F417" t="s">
        <v>90</v>
      </c>
      <c r="G417" t="s">
        <v>101</v>
      </c>
      <c r="H417" t="s">
        <v>2</v>
      </c>
    </row>
    <row r="418" spans="1:8" x14ac:dyDescent="0.25">
      <c r="A418" s="3">
        <v>1</v>
      </c>
      <c r="B418" s="1" t="s">
        <v>80</v>
      </c>
      <c r="C418" s="1"/>
      <c r="D418" s="1"/>
      <c r="E418" s="1"/>
      <c r="F418" t="s">
        <v>90</v>
      </c>
      <c r="G418" t="s">
        <v>89</v>
      </c>
      <c r="H418" t="s">
        <v>2</v>
      </c>
    </row>
    <row r="419" spans="1:8" x14ac:dyDescent="0.25">
      <c r="A419" s="3">
        <v>1</v>
      </c>
      <c r="B419" t="s">
        <v>183</v>
      </c>
      <c r="F419" t="s">
        <v>184</v>
      </c>
      <c r="H419" t="s">
        <v>2</v>
      </c>
    </row>
    <row r="420" spans="1:8" x14ac:dyDescent="0.25">
      <c r="A420" s="3">
        <v>1</v>
      </c>
      <c r="C420" t="s">
        <v>70</v>
      </c>
      <c r="E420" t="s">
        <v>408</v>
      </c>
      <c r="F420" t="s">
        <v>350</v>
      </c>
      <c r="H420" t="s">
        <v>216</v>
      </c>
    </row>
    <row r="421" spans="1:8" x14ac:dyDescent="0.25">
      <c r="A421" s="3">
        <f>24+38+35</f>
        <v>97</v>
      </c>
      <c r="C421" t="s">
        <v>69</v>
      </c>
      <c r="E421" t="s">
        <v>408</v>
      </c>
      <c r="F421" t="s">
        <v>350</v>
      </c>
      <c r="H421" t="s">
        <v>216</v>
      </c>
    </row>
    <row r="422" spans="1:8" x14ac:dyDescent="0.25">
      <c r="A422" s="3">
        <f>22+1</f>
        <v>23</v>
      </c>
      <c r="C422" t="s">
        <v>211</v>
      </c>
      <c r="E422" t="s">
        <v>408</v>
      </c>
      <c r="F422" t="s">
        <v>350</v>
      </c>
      <c r="H422" t="s">
        <v>216</v>
      </c>
    </row>
    <row r="423" spans="1:8" x14ac:dyDescent="0.25">
      <c r="A423" s="3">
        <v>3</v>
      </c>
      <c r="C423" t="s">
        <v>211</v>
      </c>
      <c r="E423" t="s">
        <v>408</v>
      </c>
      <c r="F423" t="s">
        <v>350</v>
      </c>
      <c r="H423" t="s">
        <v>227</v>
      </c>
    </row>
    <row r="424" spans="1:8" x14ac:dyDescent="0.25">
      <c r="A424" s="3">
        <f>91+25</f>
        <v>116</v>
      </c>
      <c r="C424" t="s">
        <v>339</v>
      </c>
      <c r="E424" t="s">
        <v>408</v>
      </c>
      <c r="F424" t="s">
        <v>350</v>
      </c>
      <c r="H424" t="s">
        <v>338</v>
      </c>
    </row>
    <row r="425" spans="1:8" x14ac:dyDescent="0.25">
      <c r="A425" s="3">
        <f>11+11+1</f>
        <v>23</v>
      </c>
      <c r="C425" t="s">
        <v>340</v>
      </c>
      <c r="E425" t="s">
        <v>408</v>
      </c>
      <c r="F425" t="s">
        <v>350</v>
      </c>
      <c r="H425" t="s">
        <v>338</v>
      </c>
    </row>
    <row r="426" spans="1:8" x14ac:dyDescent="0.25">
      <c r="A426" s="3">
        <v>1</v>
      </c>
      <c r="E426" t="s">
        <v>359</v>
      </c>
      <c r="F426" t="s">
        <v>350</v>
      </c>
      <c r="G426" t="s">
        <v>94</v>
      </c>
      <c r="H426" t="s">
        <v>2</v>
      </c>
    </row>
    <row r="427" spans="1:8" x14ac:dyDescent="0.25">
      <c r="A427" s="3">
        <v>1</v>
      </c>
      <c r="B427" t="s">
        <v>86</v>
      </c>
      <c r="E427" t="s">
        <v>346</v>
      </c>
      <c r="F427" t="s">
        <v>350</v>
      </c>
      <c r="G427" t="s">
        <v>87</v>
      </c>
      <c r="H427" t="s">
        <v>2</v>
      </c>
    </row>
    <row r="428" spans="1:8" x14ac:dyDescent="0.25">
      <c r="A428" s="3">
        <v>1</v>
      </c>
      <c r="B428" t="s">
        <v>116</v>
      </c>
      <c r="E428" t="s">
        <v>346</v>
      </c>
      <c r="F428" t="s">
        <v>350</v>
      </c>
      <c r="G428" t="s">
        <v>87</v>
      </c>
      <c r="H428" t="s">
        <v>2</v>
      </c>
    </row>
    <row r="429" spans="1:8" x14ac:dyDescent="0.25">
      <c r="A429" s="3">
        <v>1</v>
      </c>
      <c r="C429" t="s">
        <v>340</v>
      </c>
      <c r="E429" t="s">
        <v>408</v>
      </c>
      <c r="F429" t="s">
        <v>411</v>
      </c>
      <c r="H429" t="s">
        <v>338</v>
      </c>
    </row>
    <row r="430" spans="1:8" x14ac:dyDescent="0.25">
      <c r="A430" s="3">
        <v>1</v>
      </c>
      <c r="F430" t="s">
        <v>321</v>
      </c>
      <c r="H430" t="s">
        <v>2</v>
      </c>
    </row>
    <row r="431" spans="1:8" x14ac:dyDescent="0.25">
      <c r="A431" s="3">
        <v>2</v>
      </c>
      <c r="B431" t="s">
        <v>7</v>
      </c>
      <c r="C431" t="s">
        <v>69</v>
      </c>
      <c r="E431" t="s">
        <v>359</v>
      </c>
      <c r="F431" t="s">
        <v>360</v>
      </c>
      <c r="G431" t="s">
        <v>132</v>
      </c>
      <c r="H431" t="s">
        <v>2</v>
      </c>
    </row>
    <row r="432" spans="1:8" x14ac:dyDescent="0.25">
      <c r="A432" s="3">
        <v>1</v>
      </c>
      <c r="C432" t="s">
        <v>242</v>
      </c>
      <c r="E432" s="1" t="s">
        <v>366</v>
      </c>
      <c r="F432" t="s">
        <v>460</v>
      </c>
      <c r="G432" t="s">
        <v>96</v>
      </c>
      <c r="H432" t="s">
        <v>227</v>
      </c>
    </row>
    <row r="433" spans="1:8" x14ac:dyDescent="0.25">
      <c r="A433" s="3">
        <v>10</v>
      </c>
      <c r="E433" t="s">
        <v>359</v>
      </c>
      <c r="F433" t="s">
        <v>407</v>
      </c>
      <c r="H433" t="s">
        <v>227</v>
      </c>
    </row>
    <row r="434" spans="1:8" x14ac:dyDescent="0.25">
      <c r="A434" s="3">
        <v>1</v>
      </c>
      <c r="F434" t="s">
        <v>150</v>
      </c>
      <c r="H434" t="s">
        <v>2</v>
      </c>
    </row>
    <row r="435" spans="1:8" x14ac:dyDescent="0.25">
      <c r="A435" s="3">
        <v>1</v>
      </c>
      <c r="B435" t="s">
        <v>56</v>
      </c>
      <c r="E435" t="s">
        <v>366</v>
      </c>
      <c r="F435" t="s">
        <v>448</v>
      </c>
      <c r="H435" t="s">
        <v>2</v>
      </c>
    </row>
    <row r="436" spans="1:8" x14ac:dyDescent="0.25">
      <c r="A436" s="3">
        <v>1</v>
      </c>
      <c r="B436" s="1" t="s">
        <v>15</v>
      </c>
      <c r="C436" s="1"/>
      <c r="D436" s="1"/>
      <c r="E436" t="s">
        <v>366</v>
      </c>
      <c r="F436" t="s">
        <v>448</v>
      </c>
      <c r="H436" t="s">
        <v>2</v>
      </c>
    </row>
    <row r="437" spans="1:8" x14ac:dyDescent="0.25">
      <c r="A437" s="3">
        <v>1</v>
      </c>
      <c r="B437" s="1" t="s">
        <v>16</v>
      </c>
      <c r="C437" s="1"/>
      <c r="D437" s="1"/>
      <c r="E437" t="s">
        <v>366</v>
      </c>
      <c r="F437" t="s">
        <v>448</v>
      </c>
      <c r="H437" t="s">
        <v>2</v>
      </c>
    </row>
    <row r="438" spans="1:8" x14ac:dyDescent="0.25">
      <c r="A438" s="3">
        <v>1</v>
      </c>
      <c r="B438" s="1" t="s">
        <v>17</v>
      </c>
      <c r="C438" s="1"/>
      <c r="D438" s="1"/>
      <c r="E438" t="s">
        <v>366</v>
      </c>
      <c r="F438" t="s">
        <v>448</v>
      </c>
      <c r="H438" t="s">
        <v>2</v>
      </c>
    </row>
    <row r="439" spans="1:8" x14ac:dyDescent="0.25">
      <c r="A439" s="3">
        <v>1</v>
      </c>
      <c r="B439" s="1" t="s">
        <v>14</v>
      </c>
      <c r="C439" s="1"/>
      <c r="D439" s="1"/>
      <c r="E439" t="s">
        <v>366</v>
      </c>
      <c r="F439" t="s">
        <v>449</v>
      </c>
      <c r="H439" t="s">
        <v>2</v>
      </c>
    </row>
    <row r="440" spans="1:8" x14ac:dyDescent="0.25">
      <c r="A440" s="3">
        <v>1</v>
      </c>
      <c r="B440" s="1" t="s">
        <v>64</v>
      </c>
      <c r="C440" s="1"/>
      <c r="D440" s="1"/>
      <c r="E440" t="s">
        <v>366</v>
      </c>
      <c r="F440" t="s">
        <v>413</v>
      </c>
      <c r="G440" t="s">
        <v>92</v>
      </c>
      <c r="H440" t="s">
        <v>2</v>
      </c>
    </row>
    <row r="441" spans="1:8" x14ac:dyDescent="0.25">
      <c r="A441" s="3">
        <v>31</v>
      </c>
      <c r="C441" t="s">
        <v>69</v>
      </c>
      <c r="E441" t="s">
        <v>366</v>
      </c>
      <c r="F441" t="s">
        <v>451</v>
      </c>
      <c r="H441" t="s">
        <v>2</v>
      </c>
    </row>
    <row r="442" spans="1:8" x14ac:dyDescent="0.25">
      <c r="A442" s="3">
        <v>32</v>
      </c>
      <c r="C442" t="s">
        <v>70</v>
      </c>
      <c r="E442" t="s">
        <v>359</v>
      </c>
      <c r="F442" t="s">
        <v>451</v>
      </c>
      <c r="G442" t="s">
        <v>94</v>
      </c>
      <c r="H442" t="s">
        <v>2</v>
      </c>
    </row>
    <row r="443" spans="1:8" x14ac:dyDescent="0.25">
      <c r="A443" s="3">
        <f>47+12</f>
        <v>59</v>
      </c>
      <c r="C443" t="s">
        <v>69</v>
      </c>
      <c r="E443" t="s">
        <v>359</v>
      </c>
      <c r="F443" t="s">
        <v>451</v>
      </c>
      <c r="G443" t="s">
        <v>94</v>
      </c>
      <c r="H443" t="s">
        <v>2</v>
      </c>
    </row>
    <row r="444" spans="1:8" x14ac:dyDescent="0.25">
      <c r="A444" s="3">
        <v>8</v>
      </c>
      <c r="B444" t="s">
        <v>198</v>
      </c>
      <c r="F444" t="s">
        <v>201</v>
      </c>
      <c r="G444" t="s">
        <v>95</v>
      </c>
      <c r="H444" t="s">
        <v>2</v>
      </c>
    </row>
    <row r="445" spans="1:8" x14ac:dyDescent="0.25">
      <c r="A445" s="3">
        <v>1</v>
      </c>
      <c r="B445" t="s">
        <v>199</v>
      </c>
      <c r="F445" t="s">
        <v>200</v>
      </c>
      <c r="G445" t="s">
        <v>100</v>
      </c>
      <c r="H445" t="s">
        <v>2</v>
      </c>
    </row>
    <row r="446" spans="1:8" x14ac:dyDescent="0.25">
      <c r="A446" s="3">
        <v>1</v>
      </c>
      <c r="B446" t="s">
        <v>190</v>
      </c>
      <c r="E446" t="s">
        <v>366</v>
      </c>
      <c r="F446" t="s">
        <v>452</v>
      </c>
      <c r="H446" t="s">
        <v>2</v>
      </c>
    </row>
    <row r="447" spans="1:8" x14ac:dyDescent="0.25">
      <c r="A447" s="3">
        <v>1</v>
      </c>
      <c r="B447" t="s">
        <v>191</v>
      </c>
      <c r="E447" t="s">
        <v>366</v>
      </c>
      <c r="F447" t="s">
        <v>453</v>
      </c>
      <c r="H447" t="s">
        <v>2</v>
      </c>
    </row>
    <row r="448" spans="1:8" x14ac:dyDescent="0.25">
      <c r="A448" s="3">
        <v>1</v>
      </c>
      <c r="F448" t="s">
        <v>292</v>
      </c>
      <c r="H448" t="s">
        <v>227</v>
      </c>
    </row>
    <row r="449" spans="1:8" x14ac:dyDescent="0.25">
      <c r="A449" s="3">
        <v>1</v>
      </c>
      <c r="F449" t="s">
        <v>457</v>
      </c>
      <c r="G449" t="s">
        <v>95</v>
      </c>
      <c r="H449" t="s">
        <v>227</v>
      </c>
    </row>
    <row r="450" spans="1:8" x14ac:dyDescent="0.25">
      <c r="A450" s="3">
        <v>4</v>
      </c>
      <c r="F450" t="s">
        <v>454</v>
      </c>
      <c r="G450" t="s">
        <v>95</v>
      </c>
      <c r="H450" t="s">
        <v>2</v>
      </c>
    </row>
    <row r="451" spans="1:8" x14ac:dyDescent="0.25">
      <c r="A451" s="3">
        <v>1</v>
      </c>
      <c r="C451" t="s">
        <v>281</v>
      </c>
      <c r="F451" t="s">
        <v>280</v>
      </c>
      <c r="H451" t="s">
        <v>227</v>
      </c>
    </row>
    <row r="452" spans="1:8" x14ac:dyDescent="0.25">
      <c r="A452" s="3">
        <v>1</v>
      </c>
      <c r="C452" t="s">
        <v>281</v>
      </c>
      <c r="F452" t="s">
        <v>280</v>
      </c>
      <c r="H452" t="s">
        <v>2</v>
      </c>
    </row>
    <row r="453" spans="1:8" x14ac:dyDescent="0.25">
      <c r="A453" s="3">
        <v>1</v>
      </c>
      <c r="C453" t="s">
        <v>69</v>
      </c>
      <c r="E453" t="s">
        <v>366</v>
      </c>
      <c r="F453" t="s">
        <v>287</v>
      </c>
      <c r="H453" t="s">
        <v>2</v>
      </c>
    </row>
    <row r="454" spans="1:8" x14ac:dyDescent="0.25">
      <c r="A454" s="3">
        <v>2</v>
      </c>
      <c r="C454" t="s">
        <v>220</v>
      </c>
      <c r="E454" t="s">
        <v>366</v>
      </c>
      <c r="F454" t="s">
        <v>287</v>
      </c>
      <c r="H454" t="s">
        <v>2</v>
      </c>
    </row>
    <row r="455" spans="1:8" x14ac:dyDescent="0.25">
      <c r="A455" s="3">
        <f>4+1</f>
        <v>5</v>
      </c>
      <c r="C455" t="s">
        <v>70</v>
      </c>
      <c r="E455" t="s">
        <v>366</v>
      </c>
      <c r="F455" t="s">
        <v>287</v>
      </c>
      <c r="H455" t="s">
        <v>2</v>
      </c>
    </row>
    <row r="456" spans="1:8" x14ac:dyDescent="0.25">
      <c r="A456" s="3">
        <v>1</v>
      </c>
      <c r="C456" t="s">
        <v>70</v>
      </c>
      <c r="E456" t="s">
        <v>359</v>
      </c>
      <c r="F456" t="s">
        <v>287</v>
      </c>
      <c r="G456" t="s">
        <v>106</v>
      </c>
      <c r="H456" t="s">
        <v>2</v>
      </c>
    </row>
    <row r="457" spans="1:8" x14ac:dyDescent="0.25">
      <c r="A457" s="3">
        <v>2</v>
      </c>
      <c r="C457" t="s">
        <v>220</v>
      </c>
      <c r="E457" t="s">
        <v>359</v>
      </c>
      <c r="F457" t="s">
        <v>287</v>
      </c>
      <c r="G457" t="s">
        <v>106</v>
      </c>
      <c r="H457" t="s">
        <v>2</v>
      </c>
    </row>
    <row r="458" spans="1:8" x14ac:dyDescent="0.25">
      <c r="A458" s="3">
        <v>6</v>
      </c>
      <c r="C458" t="s">
        <v>220</v>
      </c>
      <c r="E458" t="s">
        <v>359</v>
      </c>
      <c r="F458" t="s">
        <v>287</v>
      </c>
      <c r="G458" t="s">
        <v>96</v>
      </c>
      <c r="H458" t="s">
        <v>2</v>
      </c>
    </row>
    <row r="459" spans="1:8" x14ac:dyDescent="0.25">
      <c r="A459" s="3">
        <v>1</v>
      </c>
      <c r="C459" t="s">
        <v>220</v>
      </c>
      <c r="E459" t="s">
        <v>359</v>
      </c>
      <c r="F459" t="s">
        <v>287</v>
      </c>
      <c r="G459" t="s">
        <v>95</v>
      </c>
      <c r="H459" t="s">
        <v>2</v>
      </c>
    </row>
    <row r="460" spans="1:8" x14ac:dyDescent="0.25">
      <c r="A460" s="3">
        <v>2</v>
      </c>
      <c r="C460" t="s">
        <v>220</v>
      </c>
      <c r="E460" t="s">
        <v>359</v>
      </c>
      <c r="F460" t="s">
        <v>287</v>
      </c>
      <c r="G460" t="s">
        <v>94</v>
      </c>
      <c r="H460" t="s">
        <v>2</v>
      </c>
    </row>
    <row r="461" spans="1:8" x14ac:dyDescent="0.25">
      <c r="A461" s="3">
        <v>4</v>
      </c>
      <c r="C461" t="s">
        <v>69</v>
      </c>
      <c r="E461" t="s">
        <v>359</v>
      </c>
      <c r="F461" t="s">
        <v>287</v>
      </c>
      <c r="G461" t="s">
        <v>106</v>
      </c>
      <c r="H461" t="s">
        <v>2</v>
      </c>
    </row>
    <row r="462" spans="1:8" x14ac:dyDescent="0.25">
      <c r="A462" s="3">
        <v>6</v>
      </c>
      <c r="C462" t="s">
        <v>69</v>
      </c>
      <c r="E462" t="s">
        <v>359</v>
      </c>
      <c r="F462" t="s">
        <v>287</v>
      </c>
      <c r="G462" t="s">
        <v>96</v>
      </c>
      <c r="H462" t="s">
        <v>2</v>
      </c>
    </row>
    <row r="463" spans="1:8" x14ac:dyDescent="0.25">
      <c r="A463" s="3">
        <v>1</v>
      </c>
      <c r="B463" t="s">
        <v>86</v>
      </c>
      <c r="E463" t="s">
        <v>346</v>
      </c>
      <c r="F463" t="s">
        <v>287</v>
      </c>
      <c r="H463" t="s">
        <v>2</v>
      </c>
    </row>
    <row r="464" spans="1:8" x14ac:dyDescent="0.25">
      <c r="A464" s="3">
        <v>1</v>
      </c>
      <c r="B464" t="s">
        <v>9</v>
      </c>
      <c r="E464" t="s">
        <v>346</v>
      </c>
      <c r="F464" t="s">
        <v>287</v>
      </c>
      <c r="H464" t="s">
        <v>2</v>
      </c>
    </row>
    <row r="465" spans="1:8" x14ac:dyDescent="0.25">
      <c r="A465" s="3">
        <v>1</v>
      </c>
      <c r="C465" t="s">
        <v>220</v>
      </c>
      <c r="E465" t="s">
        <v>366</v>
      </c>
      <c r="F465" t="s">
        <v>287</v>
      </c>
      <c r="H465" t="s">
        <v>227</v>
      </c>
    </row>
    <row r="466" spans="1:8" x14ac:dyDescent="0.25">
      <c r="A466" s="3">
        <v>1</v>
      </c>
      <c r="C466" t="s">
        <v>69</v>
      </c>
      <c r="E466" t="s">
        <v>366</v>
      </c>
      <c r="F466" t="s">
        <v>287</v>
      </c>
      <c r="H466" t="s">
        <v>227</v>
      </c>
    </row>
    <row r="467" spans="1:8" x14ac:dyDescent="0.25">
      <c r="A467" s="3">
        <v>1</v>
      </c>
      <c r="B467" t="s">
        <v>151</v>
      </c>
      <c r="E467" t="s">
        <v>366</v>
      </c>
      <c r="F467" t="s">
        <v>412</v>
      </c>
      <c r="H467" t="s">
        <v>2</v>
      </c>
    </row>
    <row r="468" spans="1:8" x14ac:dyDescent="0.25">
      <c r="A468" s="3">
        <v>1</v>
      </c>
      <c r="E468" t="s">
        <v>359</v>
      </c>
      <c r="F468" t="s">
        <v>377</v>
      </c>
      <c r="G468" t="s">
        <v>197</v>
      </c>
      <c r="H468" t="s">
        <v>227</v>
      </c>
    </row>
    <row r="469" spans="1:8" x14ac:dyDescent="0.25">
      <c r="A469" s="13">
        <f>9+2+1</f>
        <v>12</v>
      </c>
      <c r="B469" s="14" t="s">
        <v>323</v>
      </c>
      <c r="C469" s="14"/>
      <c r="D469" s="14"/>
      <c r="E469" s="14" t="s">
        <v>359</v>
      </c>
      <c r="F469" s="14" t="s">
        <v>377</v>
      </c>
      <c r="G469" s="14" t="s">
        <v>322</v>
      </c>
      <c r="H469" t="s">
        <v>2</v>
      </c>
    </row>
    <row r="470" spans="1:8" x14ac:dyDescent="0.25">
      <c r="A470" s="13">
        <v>2</v>
      </c>
      <c r="B470" s="14" t="s">
        <v>324</v>
      </c>
      <c r="C470" s="14"/>
      <c r="D470" s="14"/>
      <c r="E470" s="14" t="s">
        <v>359</v>
      </c>
      <c r="F470" s="14" t="s">
        <v>377</v>
      </c>
      <c r="G470" s="14" t="s">
        <v>322</v>
      </c>
      <c r="H470" t="s">
        <v>2</v>
      </c>
    </row>
    <row r="471" spans="1:8" x14ac:dyDescent="0.25">
      <c r="A471" s="3">
        <v>2</v>
      </c>
      <c r="E471" t="s">
        <v>359</v>
      </c>
      <c r="F471" t="s">
        <v>377</v>
      </c>
      <c r="G471" t="s">
        <v>96</v>
      </c>
      <c r="H471" t="s">
        <v>2</v>
      </c>
    </row>
    <row r="472" spans="1:8" x14ac:dyDescent="0.25">
      <c r="A472" s="3">
        <v>2</v>
      </c>
      <c r="B472" t="s">
        <v>250</v>
      </c>
      <c r="E472" t="s">
        <v>359</v>
      </c>
      <c r="F472" t="s">
        <v>456</v>
      </c>
      <c r="G472" t="s">
        <v>251</v>
      </c>
      <c r="H472" t="s">
        <v>227</v>
      </c>
    </row>
    <row r="473" spans="1:8" x14ac:dyDescent="0.25">
      <c r="A473" s="3">
        <v>1</v>
      </c>
      <c r="B473" t="s">
        <v>252</v>
      </c>
      <c r="E473" t="s">
        <v>359</v>
      </c>
      <c r="F473" t="s">
        <v>456</v>
      </c>
      <c r="G473" t="s">
        <v>253</v>
      </c>
      <c r="H473" t="s">
        <v>227</v>
      </c>
    </row>
    <row r="474" spans="1:8" x14ac:dyDescent="0.25">
      <c r="A474" s="3">
        <v>1</v>
      </c>
      <c r="B474" s="1" t="s">
        <v>76</v>
      </c>
      <c r="C474" s="1"/>
      <c r="D474" s="1"/>
      <c r="E474" s="1" t="s">
        <v>359</v>
      </c>
      <c r="F474" t="s">
        <v>98</v>
      </c>
      <c r="G474" t="s">
        <v>97</v>
      </c>
      <c r="H474" t="s">
        <v>2</v>
      </c>
    </row>
    <row r="475" spans="1:8" x14ac:dyDescent="0.25">
      <c r="A475" s="3">
        <v>1</v>
      </c>
      <c r="B475" t="s">
        <v>244</v>
      </c>
      <c r="E475" s="1" t="s">
        <v>359</v>
      </c>
      <c r="F475" t="s">
        <v>98</v>
      </c>
      <c r="H475" t="s">
        <v>227</v>
      </c>
    </row>
    <row r="476" spans="1:8" x14ac:dyDescent="0.25">
      <c r="A476" s="3">
        <v>3</v>
      </c>
      <c r="E476" t="s">
        <v>359</v>
      </c>
      <c r="F476" t="s">
        <v>375</v>
      </c>
      <c r="G476" t="s">
        <v>95</v>
      </c>
      <c r="H476" t="s">
        <v>2</v>
      </c>
    </row>
    <row r="477" spans="1:8" x14ac:dyDescent="0.25">
      <c r="A477" s="3">
        <v>6</v>
      </c>
      <c r="C477" t="s">
        <v>257</v>
      </c>
      <c r="E477" t="s">
        <v>359</v>
      </c>
      <c r="F477" t="s">
        <v>376</v>
      </c>
      <c r="G477" t="s">
        <v>197</v>
      </c>
      <c r="H477" t="s">
        <v>216</v>
      </c>
    </row>
    <row r="478" spans="1:8" x14ac:dyDescent="0.25">
      <c r="A478" s="3">
        <v>1</v>
      </c>
      <c r="C478" t="s">
        <v>257</v>
      </c>
      <c r="E478" t="s">
        <v>359</v>
      </c>
      <c r="F478" t="s">
        <v>376</v>
      </c>
      <c r="G478" t="s">
        <v>96</v>
      </c>
      <c r="H478" t="s">
        <v>227</v>
      </c>
    </row>
    <row r="479" spans="1:8" x14ac:dyDescent="0.25">
      <c r="A479" s="3">
        <v>1</v>
      </c>
      <c r="C479" t="s">
        <v>476</v>
      </c>
      <c r="E479" t="s">
        <v>359</v>
      </c>
      <c r="F479" t="s">
        <v>477</v>
      </c>
      <c r="G479" t="s">
        <v>95</v>
      </c>
      <c r="H479" t="s">
        <v>2</v>
      </c>
    </row>
    <row r="480" spans="1:8" x14ac:dyDescent="0.25">
      <c r="A480" s="3">
        <v>1</v>
      </c>
      <c r="C480" t="s">
        <v>478</v>
      </c>
      <c r="E480" t="s">
        <v>359</v>
      </c>
      <c r="F480" t="s">
        <v>477</v>
      </c>
      <c r="G480" t="s">
        <v>197</v>
      </c>
      <c r="H480" t="s">
        <v>2</v>
      </c>
    </row>
    <row r="481" spans="1:8" x14ac:dyDescent="0.25">
      <c r="A481" s="3">
        <v>1</v>
      </c>
      <c r="C481" t="s">
        <v>479</v>
      </c>
      <c r="E481" t="s">
        <v>366</v>
      </c>
      <c r="F481" t="s">
        <v>477</v>
      </c>
      <c r="G481" t="s">
        <v>480</v>
      </c>
      <c r="H481" t="s">
        <v>2</v>
      </c>
    </row>
    <row r="482" spans="1:8" x14ac:dyDescent="0.25">
      <c r="A482" s="3">
        <v>1</v>
      </c>
      <c r="E482" s="1" t="s">
        <v>366</v>
      </c>
      <c r="F482" t="s">
        <v>293</v>
      </c>
      <c r="H482" t="s">
        <v>227</v>
      </c>
    </row>
    <row r="483" spans="1:8" x14ac:dyDescent="0.25">
      <c r="A483" s="3">
        <v>1</v>
      </c>
      <c r="B483" t="s">
        <v>185</v>
      </c>
      <c r="D483" t="s">
        <v>434</v>
      </c>
      <c r="E483" t="s">
        <v>432</v>
      </c>
      <c r="F483" t="s">
        <v>435</v>
      </c>
      <c r="H483" t="s">
        <v>2</v>
      </c>
    </row>
    <row r="484" spans="1:8" x14ac:dyDescent="0.25">
      <c r="A484" s="3">
        <v>1</v>
      </c>
      <c r="B484" t="s">
        <v>86</v>
      </c>
      <c r="E484" t="s">
        <v>432</v>
      </c>
      <c r="F484" t="s">
        <v>435</v>
      </c>
      <c r="H484" t="s">
        <v>2</v>
      </c>
    </row>
    <row r="485" spans="1:8" x14ac:dyDescent="0.25">
      <c r="A485" s="3">
        <v>1</v>
      </c>
      <c r="B485" t="s">
        <v>213</v>
      </c>
      <c r="E485" t="s">
        <v>432</v>
      </c>
      <c r="F485" t="s">
        <v>435</v>
      </c>
      <c r="H485" t="s">
        <v>216</v>
      </c>
    </row>
    <row r="486" spans="1:8" x14ac:dyDescent="0.25">
      <c r="A486" s="3">
        <v>1</v>
      </c>
      <c r="B486" t="s">
        <v>214</v>
      </c>
      <c r="E486" t="s">
        <v>432</v>
      </c>
      <c r="F486" t="s">
        <v>435</v>
      </c>
      <c r="H486" t="s">
        <v>216</v>
      </c>
    </row>
    <row r="487" spans="1:8" x14ac:dyDescent="0.25">
      <c r="A487" s="3">
        <v>11</v>
      </c>
      <c r="B487" t="s">
        <v>212</v>
      </c>
      <c r="E487" t="s">
        <v>432</v>
      </c>
      <c r="F487" t="s">
        <v>435</v>
      </c>
      <c r="H487" t="s">
        <v>216</v>
      </c>
    </row>
    <row r="488" spans="1:8" x14ac:dyDescent="0.25">
      <c r="A488" s="3">
        <f>16+25</f>
        <v>41</v>
      </c>
      <c r="E488" t="s">
        <v>432</v>
      </c>
      <c r="F488" t="s">
        <v>437</v>
      </c>
      <c r="H488" t="s">
        <v>2</v>
      </c>
    </row>
    <row r="489" spans="1:8" x14ac:dyDescent="0.25">
      <c r="A489" s="3">
        <v>3</v>
      </c>
      <c r="C489" t="s">
        <v>70</v>
      </c>
      <c r="E489" t="s">
        <v>366</v>
      </c>
      <c r="F489" t="s">
        <v>349</v>
      </c>
      <c r="H489" t="s">
        <v>2</v>
      </c>
    </row>
    <row r="490" spans="1:8" x14ac:dyDescent="0.25">
      <c r="A490" s="3">
        <v>1</v>
      </c>
      <c r="B490" s="1" t="s">
        <v>36</v>
      </c>
      <c r="C490" s="1"/>
      <c r="D490" s="1"/>
      <c r="E490" t="s">
        <v>346</v>
      </c>
      <c r="F490" t="s">
        <v>349</v>
      </c>
      <c r="H490" t="s">
        <v>2</v>
      </c>
    </row>
    <row r="491" spans="1:8" x14ac:dyDescent="0.25">
      <c r="A491" s="3">
        <v>1</v>
      </c>
      <c r="B491" t="s">
        <v>501</v>
      </c>
      <c r="C491" t="s">
        <v>490</v>
      </c>
      <c r="E491" t="s">
        <v>346</v>
      </c>
      <c r="F491" t="s">
        <v>349</v>
      </c>
      <c r="H491" t="s">
        <v>2</v>
      </c>
    </row>
    <row r="492" spans="1:8" x14ac:dyDescent="0.25">
      <c r="A492" s="3">
        <v>2</v>
      </c>
      <c r="B492" t="s">
        <v>16</v>
      </c>
      <c r="E492" t="s">
        <v>346</v>
      </c>
      <c r="F492" t="s">
        <v>352</v>
      </c>
      <c r="H492" t="s">
        <v>2</v>
      </c>
    </row>
    <row r="493" spans="1:8" x14ac:dyDescent="0.25">
      <c r="A493" s="3">
        <v>3</v>
      </c>
      <c r="B493" s="1" t="s">
        <v>19</v>
      </c>
      <c r="C493" s="1"/>
      <c r="D493" s="1"/>
      <c r="E493" t="s">
        <v>346</v>
      </c>
      <c r="F493" t="s">
        <v>352</v>
      </c>
      <c r="H493" t="s">
        <v>2</v>
      </c>
    </row>
  </sheetData>
  <sortState ref="A83:H88">
    <sortCondition ref="F83:F88"/>
  </sortState>
  <mergeCells count="1">
    <mergeCell ref="A1:H1"/>
  </mergeCells>
  <printOptions gridLines="1"/>
  <pageMargins left="0.5" right="0.5" top="0.5" bottom="0.5" header="0" footer="0"/>
  <pageSetup scale="55" orientation="portrait" r:id="rId1"/>
  <headerFooter>
    <oddFooter>&amp;L&amp;F&amp;C&amp;P</oddFooter>
  </headerFooter>
  <rowBreaks count="1" manualBreakCount="1"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Food Service inventory</vt:lpstr>
      <vt:lpstr>'Food Service inventory'!Print_Titles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M. Austin</dc:creator>
  <cp:lastModifiedBy>Nora M. Austin</cp:lastModifiedBy>
  <cp:lastPrinted>2022-10-11T14:26:46Z</cp:lastPrinted>
  <dcterms:created xsi:type="dcterms:W3CDTF">2022-10-03T19:47:28Z</dcterms:created>
  <dcterms:modified xsi:type="dcterms:W3CDTF">2022-10-11T14:41:11Z</dcterms:modified>
</cp:coreProperties>
</file>